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UNICE " sheetId="2" r:id="rId1"/>
    <sheet name="pens 50%" sheetId="15" r:id="rId2"/>
  </sheets>
  <calcPr calcId="145621"/>
</workbook>
</file>

<file path=xl/calcChain.xml><?xml version="1.0" encoding="utf-8"?>
<calcChain xmlns="http://schemas.openxmlformats.org/spreadsheetml/2006/main">
  <c r="H66" i="15" l="1"/>
  <c r="H59" i="15"/>
  <c r="H45" i="15"/>
  <c r="H40" i="15"/>
  <c r="H31" i="15"/>
  <c r="H11" i="15"/>
  <c r="H67" i="15" l="1"/>
  <c r="AC27" i="2" l="1"/>
  <c r="AC161" i="2" l="1"/>
  <c r="AC152" i="2" l="1"/>
  <c r="S152" i="2"/>
  <c r="AC70" i="2" l="1"/>
  <c r="S70" i="2"/>
  <c r="G70" i="2"/>
  <c r="AC61" i="2" l="1"/>
  <c r="AC92" i="2" l="1"/>
  <c r="AC56" i="2" l="1"/>
  <c r="G146" i="2" l="1"/>
  <c r="S146" i="2"/>
  <c r="AC146" i="2"/>
  <c r="AC76" i="2" l="1"/>
  <c r="AC162" i="2" s="1"/>
  <c r="S161" i="2" l="1"/>
  <c r="I229" i="2" l="1"/>
  <c r="I223" i="2"/>
  <c r="I219" i="2"/>
  <c r="I216" i="2"/>
  <c r="I209" i="2"/>
  <c r="E202" i="2"/>
  <c r="E201" i="2"/>
  <c r="E197" i="2"/>
  <c r="E196" i="2"/>
  <c r="E194" i="2"/>
  <c r="E193" i="2"/>
  <c r="E190" i="2"/>
  <c r="E189" i="2"/>
  <c r="I183" i="2"/>
  <c r="E178" i="2"/>
  <c r="E177" i="2"/>
  <c r="S92" i="2"/>
  <c r="S76" i="2"/>
  <c r="S56" i="2"/>
  <c r="S27" i="2"/>
  <c r="I230" i="2" l="1"/>
  <c r="S162" i="2"/>
  <c r="G92" i="2" l="1"/>
  <c r="G76" i="2" l="1"/>
  <c r="G56" i="2"/>
  <c r="G27" i="2"/>
  <c r="G162" i="2" l="1"/>
</calcChain>
</file>

<file path=xl/sharedStrings.xml><?xml version="1.0" encoding="utf-8"?>
<sst xmlns="http://schemas.openxmlformats.org/spreadsheetml/2006/main" count="544" uniqueCount="247">
  <si>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</si>
  <si>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</si>
  <si>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</si>
  <si>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</si>
  <si>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</si>
  <si>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</si>
  <si>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</si>
  <si>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</si>
  <si>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</si>
  <si>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</si>
  <si>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</si>
  <si>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</si>
  <si>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</si>
  <si>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</si>
  <si>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</si>
  <si>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</si>
  <si>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</si>
  <si>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PENSIONARI 50%</t>
  </si>
  <si>
    <t>Andisima</t>
  </si>
  <si>
    <t>Balsam</t>
  </si>
  <si>
    <t>TOTAL MEDIPLUS EXIM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</si>
  <si>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</si>
  <si>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</si>
  <si>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</si>
  <si>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</si>
  <si>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</si>
  <si>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</si>
  <si>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</si>
  <si>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</si>
  <si>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</si>
  <si>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</si>
  <si>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</si>
  <si>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</si>
  <si>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</si>
  <si>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</si>
  <si>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</si>
  <si>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</si>
  <si>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</si>
  <si>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</si>
  <si>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</si>
  <si>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</si>
  <si>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</si>
  <si>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</si>
  <si>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</si>
  <si>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</si>
  <si>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</si>
  <si>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</si>
  <si>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</si>
  <si>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</si>
  <si>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</si>
  <si>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</si>
  <si>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</si>
  <si>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</si>
  <si>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</si>
  <si>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</si>
  <si>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</si>
  <si>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</si>
  <si>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</si>
  <si>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</si>
  <si>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</si>
  <si>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</si>
  <si>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</si>
  <si>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</si>
  <si>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</si>
  <si>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</si>
  <si>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</si>
  <si>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</si>
  <si>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</si>
  <si>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</si>
  <si>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</si>
  <si>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</si>
  <si>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Date inreg. CAS MM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</si>
  <si>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</si>
  <si>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</si>
  <si>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</si>
  <si>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</si>
  <si>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</si>
  <si>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</si>
  <si>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</si>
  <si>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</si>
  <si>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</si>
  <si>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</si>
  <si>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</si>
  <si>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</si>
  <si>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</si>
  <si>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</si>
  <si>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</si>
  <si>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</si>
  <si>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</si>
  <si>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</si>
  <si>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</si>
  <si>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</si>
  <si>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</si>
  <si>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</si>
  <si>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</si>
  <si>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</si>
  <si>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</si>
  <si>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</si>
  <si>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</si>
  <si>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</si>
  <si>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</si>
  <si>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</si>
  <si>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</si>
  <si>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</si>
  <si>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</si>
  <si>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</si>
  <si>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</si>
  <si>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</si>
  <si>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</si>
  <si>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</si>
  <si>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</si>
  <si>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</si>
  <si>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</si>
  <si>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</si>
  <si>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</si>
  <si>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MEDIPLUS EXIM</t>
  </si>
  <si>
    <t>PLATI  CESIUNI             octombrie   2019</t>
  </si>
  <si>
    <t>FARMEXIM S. A.</t>
  </si>
  <si>
    <t xml:space="preserve"> </t>
  </si>
  <si>
    <t>GENTIANA SRL</t>
  </si>
  <si>
    <t>LUANA FARM</t>
  </si>
  <si>
    <t>PHARMA S A</t>
  </si>
  <si>
    <t>PHARMA SA</t>
  </si>
  <si>
    <t>TOTAL PHARMA S A</t>
  </si>
  <si>
    <t>TOTAL PHARMA</t>
  </si>
  <si>
    <t>COMIRO INVEST</t>
  </si>
  <si>
    <t>FARMEXIM</t>
  </si>
  <si>
    <t>PHARMAPHARM</t>
  </si>
  <si>
    <t>TOTAL PHARMAPHARM</t>
  </si>
  <si>
    <t>TOTAL GENERAL</t>
  </si>
  <si>
    <t xml:space="preserve">Unice </t>
  </si>
  <si>
    <t>TOTAL EUROPHARM HOLDING</t>
  </si>
  <si>
    <t>EUROPHARM HOLDING</t>
  </si>
  <si>
    <t xml:space="preserve">Nr.si data Contr. </t>
  </si>
  <si>
    <t>Nr. si data  facturii</t>
  </si>
  <si>
    <t>plata factura cesionata lei</t>
  </si>
  <si>
    <t>TOTAL EGIS ROMPHARMA</t>
  </si>
  <si>
    <t xml:space="preserve">                                                          TOTAL EUROPHARM HOLDING</t>
  </si>
  <si>
    <t>FILDAS</t>
  </si>
  <si>
    <t>TRADING</t>
  </si>
  <si>
    <t xml:space="preserve">TOTAL FILDAS TRADING </t>
  </si>
  <si>
    <t>FILDAS TRADING</t>
  </si>
  <si>
    <t>TOTAL FILDAS TRADING</t>
  </si>
  <si>
    <t>HOLDING</t>
  </si>
  <si>
    <t xml:space="preserve">EUROPHARM </t>
  </si>
  <si>
    <t>Pensionari</t>
  </si>
  <si>
    <t>SILVER WOOLF</t>
  </si>
  <si>
    <t>LUMILEVA</t>
  </si>
  <si>
    <t>SALIX</t>
  </si>
  <si>
    <t>MAI 2021</t>
  </si>
  <si>
    <t>IUNIE 2021</t>
  </si>
  <si>
    <t>9669/27.05.2021</t>
  </si>
  <si>
    <t>Tip medicament</t>
  </si>
  <si>
    <t>6067/03.06.2021</t>
  </si>
  <si>
    <t>IULIE 2021</t>
  </si>
  <si>
    <t>9667/12.05.2021</t>
  </si>
  <si>
    <t>LUM 752/30.04.2021</t>
  </si>
  <si>
    <t>5702/24.05.2021</t>
  </si>
  <si>
    <t xml:space="preserve"> GE EN  78/30.04.2021</t>
  </si>
  <si>
    <t>GE HOR 86/30.04.2021</t>
  </si>
  <si>
    <t>GE GEN 72/30.04.2021</t>
  </si>
  <si>
    <t>GENTIANA 94/30.04.2021</t>
  </si>
  <si>
    <t>46951/26.05.2021</t>
  </si>
  <si>
    <t>R 620/30.04.2021</t>
  </si>
  <si>
    <t>6247/09.06.2021</t>
  </si>
  <si>
    <t>46952/26.05.2021</t>
  </si>
  <si>
    <t>B  1940/30.04.2021</t>
  </si>
  <si>
    <t>6248/09.06.2021</t>
  </si>
  <si>
    <t>B 210/30.04.2021</t>
  </si>
  <si>
    <t>47128/02.07.2021</t>
  </si>
  <si>
    <t>7429/08.07.2021</t>
  </si>
  <si>
    <t>CRISBV 1275/30.04.2021</t>
  </si>
  <si>
    <t>CRISR 2549/30.04.2021</t>
  </si>
  <si>
    <t>CRISS 2064/30.04.2021</t>
  </si>
  <si>
    <t>IUNIE  2021</t>
  </si>
  <si>
    <t>ENYAFARM</t>
  </si>
  <si>
    <t>17/16.06.2021</t>
  </si>
  <si>
    <t>ENYA 2544/30.04.2021</t>
  </si>
  <si>
    <t>6581/17.06.2021</t>
  </si>
  <si>
    <t>323/02.06.2021</t>
  </si>
  <si>
    <t>6257/09.06.2021</t>
  </si>
  <si>
    <t>LUA 586//30.04.2021</t>
  </si>
  <si>
    <t>303/20.05.2021</t>
  </si>
  <si>
    <t>5723/24.05.2021</t>
  </si>
  <si>
    <t>CLT 062/30.04.2021</t>
  </si>
  <si>
    <t>SACA 0047/30.04.2021</t>
  </si>
  <si>
    <t>COAS 000053/30.04.2021</t>
  </si>
  <si>
    <t>305/20.05.2021</t>
  </si>
  <si>
    <t>AQUA 1068/30.04.2021</t>
  </si>
  <si>
    <t>5724/04.05.2021</t>
  </si>
  <si>
    <t xml:space="preserve">LUMILEVA </t>
  </si>
  <si>
    <t>293/14.05.2021</t>
  </si>
  <si>
    <t>5770/25.05.2021</t>
  </si>
  <si>
    <t>LUM 336/30.04.2021</t>
  </si>
  <si>
    <t>HERACLEUM</t>
  </si>
  <si>
    <t>316/25.05.2021</t>
  </si>
  <si>
    <t>HERMM 245/30.04.2021</t>
  </si>
  <si>
    <t>5771/25.05.2021</t>
  </si>
  <si>
    <t>BIOREX</t>
  </si>
  <si>
    <t>273/10.05.2021</t>
  </si>
  <si>
    <t>BM 40153/30.04.2021</t>
  </si>
  <si>
    <t>5805/26.05.2021</t>
  </si>
  <si>
    <t>SOMESAN</t>
  </si>
  <si>
    <t>315/25.05.2021</t>
  </si>
  <si>
    <t>5806/26.05.2021</t>
  </si>
  <si>
    <t>FSOM 1078/30.04.2021</t>
  </si>
  <si>
    <t>FSOM 207330.04.2021</t>
  </si>
  <si>
    <t>FSOM 3082/30.04.2021</t>
  </si>
  <si>
    <t>FSOM 4075/30.04.2021</t>
  </si>
  <si>
    <t>FSOM 5069/30.04.2021</t>
  </si>
  <si>
    <t>FSOM 6073/30.04.2021</t>
  </si>
  <si>
    <t>SARALEX</t>
  </si>
  <si>
    <t>314/25.05.2021</t>
  </si>
  <si>
    <t>SRX 0001324/30.04.2021</t>
  </si>
  <si>
    <t>5807/26.05.2021</t>
  </si>
  <si>
    <t>ASKLEPIOS</t>
  </si>
  <si>
    <t>322/26.05.2021</t>
  </si>
  <si>
    <t>MM ACA 120/30.04.2021</t>
  </si>
  <si>
    <t>5862/27.05.2021</t>
  </si>
  <si>
    <t>EPHEDRA</t>
  </si>
  <si>
    <t>313/25.05.2021</t>
  </si>
  <si>
    <t>EPHD 008547/30.04.2021</t>
  </si>
  <si>
    <t>5863/27.05.2021</t>
  </si>
  <si>
    <t>APOSTOL</t>
  </si>
  <si>
    <t>301/20.05.2021</t>
  </si>
  <si>
    <t>MM 22/30.04.2021</t>
  </si>
  <si>
    <t>5871/28.05.2021</t>
  </si>
  <si>
    <t>VALI FARM</t>
  </si>
  <si>
    <t>406/08.07.2021</t>
  </si>
  <si>
    <t>VALI 331/30.04.2021</t>
  </si>
  <si>
    <t>8592/27.07.2021</t>
  </si>
  <si>
    <t>264/24.05.2021</t>
  </si>
  <si>
    <t>6390/11.06.2021</t>
  </si>
  <si>
    <t>MMSAL 537/30.04.2021</t>
  </si>
  <si>
    <t>LUA 585//30.04.2021</t>
  </si>
  <si>
    <t>CLT 061/30.04.2021</t>
  </si>
  <si>
    <t>SACA 0046//30.04.2021</t>
  </si>
  <si>
    <t>COAS 00052/30.04.2021</t>
  </si>
  <si>
    <t>AQUA 1067/30.04.2021</t>
  </si>
  <si>
    <t>MMSAL 536/30.04.2021</t>
  </si>
  <si>
    <t>GE EN 77/30.04.2021</t>
  </si>
  <si>
    <t>6068/03.06.2021</t>
  </si>
  <si>
    <t>GE HOR 85/30.04.2021</t>
  </si>
  <si>
    <t>GE GEN 71/30.04.2021</t>
  </si>
  <si>
    <t>GENTIANA 93/30.04.2021</t>
  </si>
  <si>
    <t>PLATI  CESIUNI   13        2021</t>
  </si>
  <si>
    <t>PLATI  CESIUNI         16       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</si>
</sst>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7" fillId="3" borderId="62" applyNumberFormat="0" applyAlignment="0" applyProtection="0"/>
  </cellStyleXfs>
  <cellXfs count="732">
    <xf numFmtId="0" fontId="0" fillId="0" borderId="0" xfId="0"/>
    <xf numFmtId="0" fontId="0" fillId="0" borderId="9" xfId="0" applyBorder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3" fillId="0" borderId="8" xfId="1" applyFont="1" applyFill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4" fillId="0" borderId="0" xfId="0" applyFont="1"/>
    <xf numFmtId="0" fontId="0" fillId="0" borderId="21" xfId="0" applyBorder="1"/>
    <xf numFmtId="0" fontId="0" fillId="0" borderId="14" xfId="0" applyBorder="1"/>
    <xf numFmtId="4" fontId="4" fillId="0" borderId="18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23" xfId="0" applyBorder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0" fillId="0" borderId="32" xfId="0" applyBorder="1"/>
    <xf numFmtId="0" fontId="3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4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4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9" fillId="0" borderId="42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3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2" xfId="0" applyBorder="1"/>
    <xf numFmtId="0" fontId="0" fillId="0" borderId="16" xfId="0" applyFill="1" applyBorder="1"/>
    <xf numFmtId="0" fontId="0" fillId="0" borderId="44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3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3" fillId="0" borderId="5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8" xfId="0" applyBorder="1"/>
    <xf numFmtId="4" fontId="0" fillId="0" borderId="30" xfId="0" applyNumberFormat="1" applyFill="1" applyBorder="1"/>
    <xf numFmtId="4" fontId="4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2" fillId="0" borderId="26" xfId="1" applyFont="1" applyBorder="1" applyAlignment="1">
      <alignment horizontal="right"/>
    </xf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2" fillId="0" borderId="13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4" fontId="0" fillId="0" borderId="3" xfId="0" applyNumberFormat="1" applyBorder="1"/>
    <xf numFmtId="0" fontId="0" fillId="0" borderId="52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9" fillId="0" borderId="55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13" xfId="0" applyFill="1" applyBorder="1"/>
    <xf numFmtId="0" fontId="3" fillId="0" borderId="16" xfId="1" applyFont="1" applyBorder="1" applyAlignment="1">
      <alignment horizontal="center"/>
    </xf>
    <xf numFmtId="4" fontId="10" fillId="0" borderId="32" xfId="0" applyNumberFormat="1" applyFont="1" applyBorder="1"/>
    <xf numFmtId="4" fontId="4" fillId="0" borderId="48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9" fillId="0" borderId="57" xfId="0" applyNumberFormat="1" applyFont="1" applyBorder="1" applyAlignment="1">
      <alignment horizontal="right" vertical="center"/>
    </xf>
    <xf numFmtId="14" fontId="4" fillId="0" borderId="30" xfId="0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right"/>
    </xf>
    <xf numFmtId="4" fontId="0" fillId="0" borderId="19" xfId="0" applyNumberFormat="1" applyBorder="1"/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3" fillId="0" borderId="54" xfId="1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1" xfId="0" applyNumberFormat="1" applyBorder="1"/>
    <xf numFmtId="0" fontId="2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3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9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9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8" xfId="0" applyFill="1" applyBorder="1"/>
    <xf numFmtId="4" fontId="10" fillId="0" borderId="43" xfId="0" applyNumberFormat="1" applyFont="1" applyBorder="1"/>
    <xf numFmtId="4" fontId="10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4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4" fillId="0" borderId="0" xfId="0" applyNumberFormat="1" applyFont="1" applyBorder="1"/>
    <xf numFmtId="4" fontId="4" fillId="0" borderId="16" xfId="0" applyNumberFormat="1" applyFont="1" applyBorder="1"/>
    <xf numFmtId="0" fontId="4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0" fontId="4" fillId="0" borderId="0" xfId="0" applyFont="1" applyBorder="1" applyAlignment="1">
      <alignment horizontal="center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4" fontId="10" fillId="0" borderId="15" xfId="0" applyNumberFormat="1" applyFont="1" applyBorder="1"/>
    <xf numFmtId="4" fontId="4" fillId="0" borderId="38" xfId="0" applyNumberFormat="1" applyFont="1" applyBorder="1"/>
    <xf numFmtId="0" fontId="4" fillId="0" borderId="0" xfId="0" applyFont="1" applyBorder="1"/>
    <xf numFmtId="0" fontId="3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4" fontId="0" fillId="0" borderId="20" xfId="0" applyNumberFormat="1" applyBorder="1"/>
    <xf numFmtId="4" fontId="0" fillId="0" borderId="0" xfId="0" applyNumberFormat="1" applyFill="1" applyBorder="1"/>
    <xf numFmtId="4" fontId="0" fillId="0" borderId="45" xfId="0" applyNumberFormat="1" applyBorder="1"/>
    <xf numFmtId="0" fontId="3" fillId="0" borderId="25" xfId="1" applyFont="1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3" fillId="0" borderId="4" xfId="1" applyFont="1" applyBorder="1" applyAlignment="1">
      <alignment horizontal="center"/>
    </xf>
    <xf numFmtId="0" fontId="2" fillId="0" borderId="52" xfId="1" applyFont="1" applyBorder="1" applyAlignment="1">
      <alignment horizontal="right" vertical="top"/>
    </xf>
    <xf numFmtId="14" fontId="4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0" fontId="0" fillId="0" borderId="9" xfId="0" applyFill="1" applyBorder="1" applyAlignment="1">
      <alignment horizontal="left"/>
    </xf>
    <xf numFmtId="1" fontId="9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4" fillId="0" borderId="8" xfId="0" applyNumberFormat="1" applyFont="1" applyFill="1" applyBorder="1"/>
    <xf numFmtId="4" fontId="14" fillId="0" borderId="18" xfId="0" applyNumberFormat="1" applyFont="1" applyBorder="1"/>
    <xf numFmtId="14" fontId="0" fillId="0" borderId="26" xfId="0" applyNumberFormat="1" applyBorder="1"/>
    <xf numFmtId="0" fontId="15" fillId="0" borderId="2" xfId="0" applyFont="1" applyBorder="1" applyAlignment="1">
      <alignment horizontal="center"/>
    </xf>
    <xf numFmtId="4" fontId="0" fillId="0" borderId="23" xfId="0" applyNumberFormat="1" applyBorder="1"/>
    <xf numFmtId="0" fontId="0" fillId="0" borderId="17" xfId="0" applyFill="1" applyBorder="1"/>
    <xf numFmtId="0" fontId="3" fillId="0" borderId="25" xfId="1" applyFont="1" applyBorder="1" applyAlignment="1">
      <alignment horizontal="center" vertical="top"/>
    </xf>
    <xf numFmtId="0" fontId="3" fillId="0" borderId="7" xfId="1" applyFont="1" applyBorder="1" applyAlignment="1"/>
    <xf numFmtId="0" fontId="3" fillId="0" borderId="25" xfId="1" applyFont="1" applyBorder="1" applyAlignment="1">
      <alignment horizontal="right"/>
    </xf>
    <xf numFmtId="0" fontId="0" fillId="0" borderId="40" xfId="0" applyFill="1" applyBorder="1" applyAlignment="1"/>
    <xf numFmtId="0" fontId="0" fillId="0" borderId="0" xfId="0" applyAlignment="1">
      <alignment vertical="center"/>
    </xf>
    <xf numFmtId="0" fontId="0" fillId="0" borderId="9" xfId="0" applyFont="1" applyFill="1" applyBorder="1"/>
    <xf numFmtId="0" fontId="0" fillId="0" borderId="40" xfId="0" applyFont="1" applyFill="1" applyBorder="1"/>
    <xf numFmtId="4" fontId="4" fillId="0" borderId="26" xfId="0" applyNumberFormat="1" applyFont="1" applyBorder="1" applyAlignment="1">
      <alignment horizontal="right" vertical="center"/>
    </xf>
    <xf numFmtId="0" fontId="0" fillId="0" borderId="9" xfId="0" applyBorder="1" applyAlignment="1">
      <alignment vertical="top"/>
    </xf>
    <xf numFmtId="0" fontId="0" fillId="0" borderId="6" xfId="0" applyFill="1" applyBorder="1"/>
    <xf numFmtId="0" fontId="0" fillId="0" borderId="26" xfId="0" applyBorder="1" applyAlignment="1">
      <alignment horizontal="center" vertical="top"/>
    </xf>
    <xf numFmtId="2" fontId="13" fillId="0" borderId="19" xfId="1" applyNumberFormat="1" applyFont="1" applyBorder="1" applyAlignment="1">
      <alignment horizontal="right" vertical="top"/>
    </xf>
    <xf numFmtId="0" fontId="16" fillId="0" borderId="0" xfId="0" applyFont="1"/>
    <xf numFmtId="0" fontId="0" fillId="0" borderId="30" xfId="0" applyBorder="1" applyAlignment="1">
      <alignment vertical="top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2" fillId="0" borderId="0" xfId="1"/>
    <xf numFmtId="0" fontId="4" fillId="0" borderId="54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0" fillId="0" borderId="54" xfId="0" applyNumberFormat="1" applyBorder="1"/>
    <xf numFmtId="0" fontId="9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9" xfId="0" applyFill="1" applyBorder="1"/>
    <xf numFmtId="0" fontId="0" fillId="0" borderId="44" xfId="0" applyFill="1" applyBorder="1"/>
    <xf numFmtId="0" fontId="0" fillId="0" borderId="40" xfId="0" applyFill="1" applyBorder="1" applyAlignment="1">
      <alignment horizontal="left"/>
    </xf>
    <xf numFmtId="0" fontId="0" fillId="0" borderId="5" xfId="0" applyBorder="1" applyAlignment="1">
      <alignment vertical="top"/>
    </xf>
    <xf numFmtId="0" fontId="9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1" fontId="9" fillId="0" borderId="52" xfId="0" applyNumberFormat="1" applyFont="1" applyBorder="1" applyAlignment="1">
      <alignment horizontal="right" vertical="top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/>
    <xf numFmtId="0" fontId="2" fillId="0" borderId="1" xfId="1" applyFont="1" applyBorder="1" applyAlignment="1">
      <alignment horizontal="right" vertical="top"/>
    </xf>
    <xf numFmtId="0" fontId="0" fillId="0" borderId="34" xfId="0" applyBorder="1" applyAlignment="1"/>
    <xf numFmtId="0" fontId="0" fillId="0" borderId="48" xfId="0" applyFill="1" applyBorder="1" applyAlignment="1"/>
    <xf numFmtId="17" fontId="0" fillId="0" borderId="26" xfId="0" applyNumberFormat="1" applyBorder="1"/>
    <xf numFmtId="4" fontId="0" fillId="0" borderId="51" xfId="0" applyNumberFormat="1" applyFill="1" applyBorder="1"/>
    <xf numFmtId="4" fontId="0" fillId="0" borderId="61" xfId="0" applyNumberFormat="1" applyBorder="1"/>
    <xf numFmtId="0" fontId="0" fillId="0" borderId="16" xfId="0" applyBorder="1" applyAlignment="1">
      <alignment vertical="top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" fontId="0" fillId="0" borderId="25" xfId="0" applyNumberFormat="1" applyBorder="1"/>
    <xf numFmtId="14" fontId="4" fillId="0" borderId="21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7" fillId="3" borderId="62" xfId="2"/>
    <xf numFmtId="0" fontId="0" fillId="0" borderId="13" xfId="0" applyBorder="1"/>
    <xf numFmtId="0" fontId="0" fillId="0" borderId="45" xfId="0" applyBorder="1"/>
    <xf numFmtId="4" fontId="4" fillId="0" borderId="15" xfId="0" applyNumberFormat="1" applyFont="1" applyBorder="1"/>
    <xf numFmtId="0" fontId="4" fillId="0" borderId="37" xfId="0" applyFont="1" applyBorder="1" applyAlignment="1">
      <alignment wrapText="1"/>
    </xf>
    <xf numFmtId="0" fontId="4" fillId="0" borderId="5" xfId="0" applyFont="1" applyBorder="1" applyAlignment="1">
      <alignment wrapText="1"/>
    </xf>
    <xf numFmtId="4" fontId="4" fillId="0" borderId="41" xfId="0" applyNumberFormat="1" applyFont="1" applyBorder="1"/>
    <xf numFmtId="0" fontId="0" fillId="0" borderId="54" xfId="0" applyBorder="1" applyAlignment="1">
      <alignment vertical="top"/>
    </xf>
    <xf numFmtId="0" fontId="0" fillId="0" borderId="45" xfId="0" applyBorder="1"/>
    <xf numFmtId="0" fontId="0" fillId="0" borderId="45" xfId="0" applyBorder="1" applyAlignment="1">
      <alignment vertical="top"/>
    </xf>
    <xf numFmtId="4" fontId="0" fillId="0" borderId="45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26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12" xfId="0" applyBorder="1" applyAlignment="1"/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4" fillId="0" borderId="54" xfId="0" applyFont="1" applyBorder="1" applyAlignment="1">
      <alignment horizontal="center" vertical="top"/>
    </xf>
    <xf numFmtId="14" fontId="0" fillId="0" borderId="26" xfId="0" applyNumberFormat="1" applyFill="1" applyBorder="1"/>
    <xf numFmtId="4" fontId="0" fillId="0" borderId="60" xfId="0" applyNumberFormat="1" applyBorder="1"/>
    <xf numFmtId="0" fontId="0" fillId="0" borderId="6" xfId="0" applyFill="1" applyBorder="1" applyAlignment="1">
      <alignment horizontal="left"/>
    </xf>
    <xf numFmtId="0" fontId="2" fillId="0" borderId="28" xfId="1" applyFont="1" applyBorder="1" applyAlignment="1">
      <alignment horizontal="right" vertical="top"/>
    </xf>
    <xf numFmtId="0" fontId="0" fillId="0" borderId="34" xfId="0" applyFont="1" applyBorder="1"/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9" xfId="0" applyBorder="1"/>
    <xf numFmtId="4" fontId="0" fillId="0" borderId="9" xfId="0" applyNumberFormat="1" applyBorder="1"/>
    <xf numFmtId="0" fontId="0" fillId="0" borderId="13" xfId="0" applyBorder="1"/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14" fontId="0" fillId="0" borderId="54" xfId="0" applyNumberFormat="1" applyFill="1" applyBorder="1"/>
    <xf numFmtId="0" fontId="0" fillId="0" borderId="54" xfId="0" applyFill="1" applyBorder="1" applyAlignment="1">
      <alignment horizontal="right"/>
    </xf>
    <xf numFmtId="0" fontId="0" fillId="0" borderId="0" xfId="0" applyAlignment="1"/>
    <xf numFmtId="0" fontId="0" fillId="0" borderId="54" xfId="0" applyFill="1" applyBorder="1" applyAlignment="1">
      <alignment horizontal="left" vertical="top"/>
    </xf>
    <xf numFmtId="14" fontId="4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4" fontId="0" fillId="0" borderId="9" xfId="0" applyNumberFormat="1" applyBorder="1"/>
    <xf numFmtId="0" fontId="0" fillId="0" borderId="13" xfId="0" applyBorder="1"/>
    <xf numFmtId="0" fontId="0" fillId="4" borderId="9" xfId="0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4" borderId="5" xfId="0" applyFill="1" applyBorder="1" applyAlignment="1">
      <alignment vertical="top"/>
    </xf>
    <xf numFmtId="0" fontId="0" fillId="4" borderId="9" xfId="0" applyFill="1" applyBorder="1"/>
    <xf numFmtId="4" fontId="0" fillId="4" borderId="11" xfId="0" applyNumberFormat="1" applyFill="1" applyBorder="1"/>
    <xf numFmtId="0" fontId="0" fillId="4" borderId="3" xfId="0" applyFill="1" applyBorder="1" applyAlignment="1">
      <alignment vertical="top"/>
    </xf>
    <xf numFmtId="4" fontId="0" fillId="4" borderId="31" xfId="0" applyNumberFormat="1" applyFill="1" applyBorder="1"/>
    <xf numFmtId="0" fontId="0" fillId="4" borderId="40" xfId="0" applyFill="1" applyBorder="1"/>
    <xf numFmtId="4" fontId="0" fillId="4" borderId="9" xfId="0" applyNumberFormat="1" applyFill="1" applyBorder="1"/>
    <xf numFmtId="0" fontId="0" fillId="4" borderId="13" xfId="0" applyFill="1" applyBorder="1"/>
    <xf numFmtId="0" fontId="0" fillId="4" borderId="30" xfId="0" applyFill="1" applyBorder="1"/>
    <xf numFmtId="0" fontId="0" fillId="4" borderId="47" xfId="0" applyFill="1" applyBorder="1"/>
    <xf numFmtId="0" fontId="0" fillId="4" borderId="30" xfId="0" applyFill="1" applyBorder="1"/>
    <xf numFmtId="0" fontId="0" fillId="0" borderId="25" xfId="0" applyFill="1" applyBorder="1" applyAlignment="1">
      <alignment horizontal="left"/>
    </xf>
    <xf numFmtId="0" fontId="0" fillId="0" borderId="52" xfId="0" applyBorder="1" applyAlignment="1"/>
    <xf numFmtId="14" fontId="0" fillId="0" borderId="43" xfId="0" applyNumberFormat="1" applyBorder="1"/>
    <xf numFmtId="0" fontId="0" fillId="0" borderId="26" xfId="0" applyBorder="1" applyAlignment="1"/>
    <xf numFmtId="0" fontId="0" fillId="0" borderId="13" xfId="0" applyBorder="1"/>
    <xf numFmtId="4" fontId="0" fillId="0" borderId="9" xfId="0" applyNumberFormat="1" applyBorder="1"/>
    <xf numFmtId="0" fontId="0" fillId="0" borderId="4" xfId="0" applyBorder="1"/>
    <xf numFmtId="0" fontId="0" fillId="0" borderId="46" xfId="0" applyFill="1" applyBorder="1"/>
    <xf numFmtId="0" fontId="0" fillId="0" borderId="10" xfId="0" applyBorder="1" applyAlignment="1"/>
    <xf numFmtId="0" fontId="0" fillId="0" borderId="57" xfId="0" applyBorder="1" applyAlignment="1"/>
    <xf numFmtId="0" fontId="0" fillId="0" borderId="63" xfId="0" applyBorder="1"/>
    <xf numFmtId="0" fontId="0" fillId="0" borderId="27" xfId="0" applyBorder="1" applyAlignment="1"/>
    <xf numFmtId="0" fontId="0" fillId="0" borderId="53" xfId="0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63" xfId="0" applyFill="1" applyBorder="1"/>
    <xf numFmtId="0" fontId="0" fillId="0" borderId="65" xfId="0" applyFill="1" applyBorder="1"/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" fontId="9" fillId="0" borderId="53" xfId="0" applyNumberFormat="1" applyFont="1" applyBorder="1" applyAlignment="1">
      <alignment horizontal="right" vertical="center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" fontId="10" fillId="0" borderId="32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6" xfId="0" applyNumberFormat="1" applyBorder="1" applyAlignment="1">
      <alignment vertical="center"/>
    </xf>
    <xf numFmtId="0" fontId="0" fillId="0" borderId="57" xfId="0" applyFill="1" applyBorder="1" applyAlignment="1">
      <alignment vertical="top"/>
    </xf>
    <xf numFmtId="0" fontId="0" fillId="0" borderId="35" xfId="0" applyBorder="1" applyAlignment="1"/>
    <xf numFmtId="0" fontId="0" fillId="0" borderId="13" xfId="0" applyFill="1" applyBorder="1" applyAlignment="1">
      <alignment vertical="top"/>
    </xf>
    <xf numFmtId="0" fontId="0" fillId="0" borderId="68" xfId="0" applyBorder="1"/>
    <xf numFmtId="0" fontId="0" fillId="0" borderId="57" xfId="0" applyFill="1" applyBorder="1"/>
    <xf numFmtId="0" fontId="0" fillId="0" borderId="54" xfId="0" applyBorder="1" applyAlignment="1"/>
    <xf numFmtId="0" fontId="0" fillId="0" borderId="54" xfId="0" applyBorder="1" applyAlignment="1">
      <alignment vertical="top"/>
    </xf>
    <xf numFmtId="14" fontId="0" fillId="0" borderId="54" xfId="0" applyNumberFormat="1" applyBorder="1" applyAlignment="1"/>
    <xf numFmtId="0" fontId="0" fillId="0" borderId="17" xfId="0" applyBorder="1" applyAlignment="1"/>
    <xf numFmtId="0" fontId="0" fillId="0" borderId="52" xfId="0" applyBorder="1" applyAlignment="1">
      <alignment vertical="top"/>
    </xf>
    <xf numFmtId="0" fontId="0" fillId="0" borderId="1" xfId="0" applyBorder="1" applyAlignment="1"/>
    <xf numFmtId="0" fontId="0" fillId="0" borderId="13" xfId="0" applyBorder="1"/>
    <xf numFmtId="0" fontId="0" fillId="0" borderId="54" xfId="0" applyBorder="1"/>
    <xf numFmtId="0" fontId="3" fillId="0" borderId="26" xfId="1" applyFont="1" applyBorder="1" applyAlignment="1">
      <alignment horizontal="center"/>
    </xf>
    <xf numFmtId="0" fontId="0" fillId="0" borderId="47" xfId="0" applyFill="1" applyBorder="1"/>
    <xf numFmtId="0" fontId="0" fillId="0" borderId="44" xfId="0" applyBorder="1" applyAlignment="1">
      <alignment horizontal="right"/>
    </xf>
    <xf numFmtId="0" fontId="0" fillId="0" borderId="68" xfId="0" applyFont="1" applyFill="1" applyBorder="1"/>
    <xf numFmtId="0" fontId="0" fillId="0" borderId="71" xfId="0" applyFill="1" applyBorder="1" applyAlignment="1">
      <alignment horizontal="right"/>
    </xf>
    <xf numFmtId="0" fontId="0" fillId="0" borderId="54" xfId="0" applyBorder="1"/>
    <xf numFmtId="0" fontId="3" fillId="0" borderId="2" xfId="1" applyFont="1" applyBorder="1" applyAlignment="1">
      <alignment horizontal="center" wrapText="1"/>
    </xf>
    <xf numFmtId="4" fontId="0" fillId="0" borderId="54" xfId="0" applyNumberFormat="1" applyFill="1" applyBorder="1" applyAlignment="1">
      <alignment vertical="top"/>
    </xf>
    <xf numFmtId="0" fontId="0" fillId="0" borderId="72" xfId="0" applyFill="1" applyBorder="1"/>
    <xf numFmtId="0" fontId="0" fillId="0" borderId="73" xfId="0" applyFill="1" applyBorder="1"/>
    <xf numFmtId="0" fontId="0" fillId="0" borderId="39" xfId="0" applyFill="1" applyBorder="1"/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1" xfId="0" applyFill="1" applyBorder="1" applyAlignment="1">
      <alignment vertical="top"/>
    </xf>
    <xf numFmtId="0" fontId="4" fillId="0" borderId="43" xfId="0" applyFont="1" applyBorder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/>
    <xf numFmtId="0" fontId="0" fillId="0" borderId="5" xfId="0" applyBorder="1" applyAlignment="1"/>
    <xf numFmtId="0" fontId="0" fillId="0" borderId="3" xfId="0" applyBorder="1" applyAlignment="1"/>
    <xf numFmtId="0" fontId="0" fillId="0" borderId="13" xfId="0" applyBorder="1" applyAlignment="1">
      <alignment vertical="center"/>
    </xf>
    <xf numFmtId="0" fontId="0" fillId="0" borderId="41" xfId="0" applyFont="1" applyFill="1" applyBorder="1"/>
    <xf numFmtId="0" fontId="18" fillId="0" borderId="30" xfId="0" applyFont="1" applyBorder="1"/>
    <xf numFmtId="0" fontId="18" fillId="0" borderId="3" xfId="0" applyFont="1" applyBorder="1"/>
    <xf numFmtId="0" fontId="0" fillId="0" borderId="4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0" xfId="0" applyBorder="1" applyAlignment="1">
      <alignment vertical="center"/>
    </xf>
    <xf numFmtId="4" fontId="0" fillId="0" borderId="3" xfId="0" applyNumberFormat="1" applyFill="1" applyBorder="1"/>
    <xf numFmtId="0" fontId="0" fillId="0" borderId="30" xfId="0" applyFill="1" applyBorder="1" applyAlignment="1">
      <alignment vertical="top"/>
    </xf>
    <xf numFmtId="0" fontId="0" fillId="0" borderId="40" xfId="0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2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/>
    <xf numFmtId="0" fontId="0" fillId="0" borderId="54" xfId="0" applyBorder="1" applyAlignment="1"/>
    <xf numFmtId="0" fontId="0" fillId="0" borderId="9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/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horizontal="left" vertical="top"/>
    </xf>
    <xf numFmtId="0" fontId="0" fillId="0" borderId="12" xfId="0" applyFont="1" applyFill="1" applyBorder="1"/>
    <xf numFmtId="0" fontId="0" fillId="0" borderId="9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3" xfId="0" applyBorder="1"/>
    <xf numFmtId="0" fontId="18" fillId="0" borderId="12" xfId="0" applyFont="1" applyBorder="1"/>
    <xf numFmtId="14" fontId="0" fillId="0" borderId="33" xfId="0" applyNumberFormat="1" applyBorder="1"/>
    <xf numFmtId="14" fontId="0" fillId="0" borderId="35" xfId="0" applyNumberFormat="1" applyBorder="1"/>
    <xf numFmtId="0" fontId="0" fillId="0" borderId="16" xfId="0" applyBorder="1" applyAlignment="1"/>
    <xf numFmtId="14" fontId="0" fillId="0" borderId="43" xfId="0" applyNumberFormat="1" applyFill="1" applyBorder="1"/>
    <xf numFmtId="0" fontId="0" fillId="0" borderId="3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49" fontId="12" fillId="0" borderId="26" xfId="0" applyNumberFormat="1" applyFont="1" applyBorder="1" applyAlignment="1">
      <alignment vertical="top" wrapText="1"/>
    </xf>
    <xf numFmtId="49" fontId="12" fillId="0" borderId="54" xfId="0" applyNumberFormat="1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5" xfId="0" applyBorder="1" applyAlignment="1"/>
    <xf numFmtId="0" fontId="4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4" fillId="0" borderId="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54" xfId="0" applyBorder="1" applyAlignment="1"/>
    <xf numFmtId="0" fontId="0" fillId="0" borderId="9" xfId="0" applyBorder="1"/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51" xfId="0" applyBorder="1" applyAlignment="1">
      <alignment vertical="top"/>
    </xf>
    <xf numFmtId="0" fontId="4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" fontId="0" fillId="0" borderId="26" xfId="0" applyNumberFormat="1" applyFill="1" applyBorder="1" applyAlignment="1">
      <alignment vertical="top"/>
    </xf>
    <xf numFmtId="0" fontId="4" fillId="0" borderId="26" xfId="0" applyFont="1" applyBorder="1" applyAlignment="1">
      <alignment horizontal="center"/>
    </xf>
    <xf numFmtId="0" fontId="3" fillId="0" borderId="26" xfId="1" applyFont="1" applyBorder="1" applyAlignment="1">
      <alignment horizontal="center" vertical="top"/>
    </xf>
    <xf numFmtId="0" fontId="3" fillId="0" borderId="54" xfId="1" applyFont="1" applyBorder="1" applyAlignment="1">
      <alignment horizontal="center" vertical="top"/>
    </xf>
    <xf numFmtId="0" fontId="0" fillId="0" borderId="27" xfId="0" applyFill="1" applyBorder="1" applyAlignment="1">
      <alignment vertical="top"/>
    </xf>
    <xf numFmtId="0" fontId="4" fillId="0" borderId="25" xfId="0" applyFont="1" applyBorder="1" applyAlignment="1">
      <alignment horizontal="center" vertical="top"/>
    </xf>
    <xf numFmtId="0" fontId="4" fillId="0" borderId="25" xfId="0" applyFont="1" applyBorder="1" applyAlignment="1">
      <alignment horizontal="center"/>
    </xf>
    <xf numFmtId="0" fontId="0" fillId="0" borderId="9" xfId="0" applyBorder="1" applyAlignme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4" fontId="1" fillId="0" borderId="26" xfId="0" applyNumberFormat="1" applyFont="1" applyBorder="1"/>
    <xf numFmtId="0" fontId="0" fillId="0" borderId="26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4" fontId="0" fillId="0" borderId="2" xfId="0" applyNumberFormat="1" applyFill="1" applyBorder="1" applyAlignment="1">
      <alignment vertical="top"/>
    </xf>
    <xf numFmtId="0" fontId="0" fillId="0" borderId="26" xfId="0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5" xfId="0" applyBorder="1"/>
    <xf numFmtId="0" fontId="0" fillId="0" borderId="9" xfId="0" applyBorder="1"/>
    <xf numFmtId="0" fontId="0" fillId="0" borderId="5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3" xfId="0" applyBorder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3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0" xfId="0" applyBorder="1" applyAlignment="1">
      <alignment vertical="top"/>
    </xf>
    <xf numFmtId="0" fontId="0" fillId="0" borderId="51" xfId="0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4" borderId="5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0" xfId="0" applyFill="1" applyAlignment="1"/>
    <xf numFmtId="0" fontId="0" fillId="4" borderId="34" xfId="0" applyFill="1" applyBorder="1" applyAlignment="1"/>
    <xf numFmtId="0" fontId="0" fillId="4" borderId="13" xfId="0" applyFill="1" applyBorder="1" applyAlignment="1"/>
    <xf numFmtId="0" fontId="0" fillId="4" borderId="3" xfId="0" applyFill="1" applyBorder="1" applyAlignment="1"/>
    <xf numFmtId="0" fontId="0" fillId="2" borderId="26" xfId="0" applyFill="1" applyBorder="1" applyAlignment="1">
      <alignment vertical="top"/>
    </xf>
    <xf numFmtId="0" fontId="0" fillId="2" borderId="54" xfId="0" applyFill="1" applyBorder="1" applyAlignment="1">
      <alignment vertical="top"/>
    </xf>
    <xf numFmtId="0" fontId="4" fillId="0" borderId="34" xfId="0" applyFont="1" applyFill="1" applyBorder="1" applyAlignment="1">
      <alignment horizontal="right"/>
    </xf>
    <xf numFmtId="0" fontId="3" fillId="0" borderId="21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3" fillId="0" borderId="15" xfId="1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wrapText="1"/>
    </xf>
    <xf numFmtId="0" fontId="3" fillId="0" borderId="32" xfId="1" applyFont="1" applyBorder="1" applyAlignment="1">
      <alignment horizontal="center" wrapText="1"/>
    </xf>
    <xf numFmtId="0" fontId="3" fillId="0" borderId="33" xfId="1" applyFont="1" applyBorder="1" applyAlignment="1">
      <alignment horizontal="center" wrapText="1"/>
    </xf>
    <xf numFmtId="0" fontId="4" fillId="0" borderId="34" xfId="0" applyFont="1" applyBorder="1" applyAlignment="1">
      <alignment horizontal="right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4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4" fillId="0" borderId="59" xfId="0" applyFont="1" applyBorder="1"/>
    <xf numFmtId="0" fontId="4" fillId="0" borderId="47" xfId="0" applyFont="1" applyBorder="1"/>
    <xf numFmtId="0" fontId="0" fillId="0" borderId="30" xfId="0" applyBorder="1"/>
    <xf numFmtId="0" fontId="4" fillId="4" borderId="52" xfId="0" applyFont="1" applyFill="1" applyBorder="1" applyAlignment="1">
      <alignment vertical="top"/>
    </xf>
    <xf numFmtId="0" fontId="4" fillId="4" borderId="28" xfId="0" applyFont="1" applyFill="1" applyBorder="1" applyAlignment="1">
      <alignment vertical="top"/>
    </xf>
    <xf numFmtId="0" fontId="4" fillId="0" borderId="2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 vertical="top"/>
    </xf>
    <xf numFmtId="0" fontId="0" fillId="0" borderId="52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9" fillId="0" borderId="2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7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" fontId="9" fillId="0" borderId="53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0" fontId="0" fillId="0" borderId="30" xfId="0" applyBorder="1" applyAlignment="1"/>
    <xf numFmtId="14" fontId="4" fillId="0" borderId="17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43" xfId="0" applyNumberFormat="1" applyFont="1" applyBorder="1" applyAlignment="1">
      <alignment horizontal="center" vertical="center"/>
    </xf>
    <xf numFmtId="0" fontId="0" fillId="0" borderId="6" xfId="0" applyBorder="1" applyAlignment="1"/>
    <xf numFmtId="0" fontId="0" fillId="0" borderId="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4" fillId="0" borderId="2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63" xfId="0" applyBorder="1"/>
    <xf numFmtId="0" fontId="0" fillId="0" borderId="67" xfId="0" applyBorder="1"/>
    <xf numFmtId="14" fontId="4" fillId="0" borderId="21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66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53" xfId="0" applyBorder="1"/>
    <xf numFmtId="0" fontId="0" fillId="0" borderId="47" xfId="0" applyBorder="1"/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7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36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64" xfId="0" applyBorder="1" applyAlignment="1">
      <alignment vertical="top"/>
    </xf>
    <xf numFmtId="1" fontId="9" fillId="0" borderId="52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23" xfId="0" applyBorder="1" applyAlignment="1">
      <alignment vertical="top"/>
    </xf>
    <xf numFmtId="1" fontId="9" fillId="0" borderId="52" xfId="0" applyNumberFormat="1" applyFont="1" applyBorder="1" applyAlignment="1">
      <alignment horizontal="right" vertical="top"/>
    </xf>
    <xf numFmtId="0" fontId="9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0" xfId="0" applyBorder="1" applyAlignment="1"/>
    <xf numFmtId="0" fontId="4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9" fontId="12" fillId="0" borderId="54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12" fillId="0" borderId="25" xfId="0" applyNumberFormat="1" applyFont="1" applyBorder="1" applyAlignment="1">
      <alignment vertical="top" wrapText="1"/>
    </xf>
    <xf numFmtId="49" fontId="12" fillId="0" borderId="26" xfId="0" applyNumberFormat="1" applyFont="1" applyBorder="1" applyAlignment="1">
      <alignment vertical="top" wrapText="1"/>
    </xf>
    <xf numFmtId="0" fontId="3" fillId="0" borderId="26" xfId="1" applyFont="1" applyBorder="1" applyAlignment="1">
      <alignment horizontal="center" vertical="top"/>
    </xf>
    <xf numFmtId="0" fontId="3" fillId="0" borderId="54" xfId="1" applyFont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49" fontId="12" fillId="0" borderId="33" xfId="0" applyNumberFormat="1" applyFont="1" applyBorder="1" applyAlignment="1">
      <alignment vertical="top" wrapText="1"/>
    </xf>
    <xf numFmtId="49" fontId="12" fillId="0" borderId="4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0" fontId="2" fillId="0" borderId="54" xfId="1" applyFont="1" applyBorder="1" applyAlignment="1">
      <alignment horizontal="center" vertical="top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5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6" xfId="0" applyFill="1" applyBorder="1" applyAlignment="1">
      <alignment horizontal="right" vertical="top"/>
    </xf>
    <xf numFmtId="0" fontId="4" fillId="0" borderId="26" xfId="0" applyFont="1" applyBorder="1" applyAlignment="1"/>
    <xf numFmtId="0" fontId="0" fillId="0" borderId="25" xfId="0" applyBorder="1" applyAlignment="1"/>
    <xf numFmtId="0" fontId="1" fillId="0" borderId="26" xfId="0" applyFont="1" applyBorder="1" applyAlignment="1">
      <alignment horizontal="center" vertical="top"/>
    </xf>
    <xf numFmtId="0" fontId="4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4" fillId="0" borderId="34" xfId="0" applyFont="1" applyBorder="1" applyAlignment="1">
      <alignment horizontal="center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0"/>
  <sheetViews>
    <sheetView topLeftCell="V3" workbookViewId="0">
      <selection activeCell="AB46" sqref="AB46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12.42578125" customWidth="1"/>
    <col min="28" max="28" width="19.7109375" customWidth="1"/>
    <col min="29" max="29" width="15.28515625" customWidth="1"/>
  </cols>
  <sheetData>
    <row r="1" spans="1:29" hidden="1" x14ac:dyDescent="0.25">
      <c r="C1" s="68"/>
      <c r="N1" s="68"/>
      <c r="O1" s="8"/>
      <c r="Y1" s="8"/>
    </row>
    <row r="2" spans="1:29" hidden="1" x14ac:dyDescent="0.25"/>
    <row r="3" spans="1:29" x14ac:dyDescent="0.25">
      <c r="C3" s="20" t="s">
        <v>73</v>
      </c>
      <c r="D3" s="20"/>
      <c r="G3" s="16" t="s">
        <v>16</v>
      </c>
      <c r="N3" s="20" t="s">
        <v>73</v>
      </c>
      <c r="O3" s="20" t="s">
        <v>116</v>
      </c>
      <c r="P3" s="20"/>
      <c r="S3" s="16" t="s">
        <v>16</v>
      </c>
      <c r="V3" s="221"/>
      <c r="W3" s="221"/>
      <c r="X3" s="221"/>
      <c r="Y3" s="221" t="s">
        <v>246</v>
      </c>
      <c r="Z3" s="221"/>
      <c r="AA3" s="221"/>
      <c r="AB3" s="221"/>
      <c r="AC3" s="221" t="s">
        <v>16</v>
      </c>
    </row>
    <row r="4" spans="1:29" hidden="1" x14ac:dyDescent="0.25">
      <c r="C4" s="20"/>
      <c r="D4" s="20"/>
      <c r="G4" s="16"/>
      <c r="N4" s="20"/>
      <c r="O4" s="20"/>
      <c r="P4" s="20"/>
      <c r="S4" s="16"/>
      <c r="V4" s="221"/>
      <c r="W4" s="221"/>
      <c r="X4" s="221"/>
      <c r="Y4" s="221"/>
      <c r="Z4" s="221"/>
      <c r="AA4" s="221"/>
      <c r="AB4" s="221"/>
      <c r="AC4" s="221"/>
    </row>
    <row r="5" spans="1:29" ht="15.75" thickBot="1" x14ac:dyDescent="0.3">
      <c r="B5" s="587" t="s">
        <v>26</v>
      </c>
      <c r="C5" s="587"/>
      <c r="D5" s="587"/>
      <c r="E5" s="587"/>
      <c r="F5" s="587"/>
      <c r="G5" s="587"/>
      <c r="L5" s="587" t="s">
        <v>26</v>
      </c>
      <c r="M5" s="587"/>
      <c r="N5" s="587"/>
      <c r="O5" s="587"/>
      <c r="P5" s="587"/>
      <c r="Q5" s="587"/>
      <c r="R5" s="587"/>
      <c r="S5" s="587"/>
      <c r="V5" s="221"/>
      <c r="W5" s="597" t="s">
        <v>26</v>
      </c>
      <c r="X5" s="597"/>
      <c r="Y5" s="597"/>
      <c r="Z5" s="597"/>
      <c r="AA5" s="597"/>
      <c r="AB5" s="597"/>
      <c r="AC5" s="597"/>
    </row>
    <row r="6" spans="1:29" ht="39" customHeight="1" thickBot="1" x14ac:dyDescent="0.3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157" t="s">
        <v>69</v>
      </c>
      <c r="N6" s="157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  <c r="V6" s="533" t="s">
        <v>1</v>
      </c>
      <c r="W6" s="573" t="s">
        <v>2</v>
      </c>
      <c r="X6" s="575" t="s">
        <v>69</v>
      </c>
      <c r="Y6" s="577" t="s">
        <v>3</v>
      </c>
      <c r="Z6" s="575" t="s">
        <v>133</v>
      </c>
      <c r="AA6" s="319" t="s">
        <v>152</v>
      </c>
      <c r="AB6" s="615" t="s">
        <v>134</v>
      </c>
      <c r="AC6" s="617" t="s">
        <v>135</v>
      </c>
    </row>
    <row r="7" spans="1:29" ht="15.75" hidden="1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28" t="s">
        <v>6</v>
      </c>
      <c r="L7" s="97"/>
      <c r="M7" s="97"/>
      <c r="N7" s="97"/>
      <c r="O7" s="97"/>
      <c r="P7" s="97" t="s">
        <v>7</v>
      </c>
      <c r="Q7" s="97" t="s">
        <v>14</v>
      </c>
      <c r="R7" s="97" t="s">
        <v>8</v>
      </c>
      <c r="S7" s="98" t="s">
        <v>10</v>
      </c>
      <c r="V7" s="534"/>
      <c r="W7" s="574"/>
      <c r="X7" s="576"/>
      <c r="Y7" s="578"/>
      <c r="Z7" s="576"/>
      <c r="AA7" s="320" t="s">
        <v>14</v>
      </c>
      <c r="AB7" s="616"/>
      <c r="AC7" s="618"/>
    </row>
    <row r="8" spans="1:29" x14ac:dyDescent="0.25">
      <c r="A8" s="222"/>
      <c r="B8" s="140"/>
      <c r="C8" s="97"/>
      <c r="D8" s="233"/>
      <c r="E8" s="140"/>
      <c r="F8" s="97"/>
      <c r="G8" s="98"/>
      <c r="K8" s="222"/>
      <c r="L8" s="140"/>
      <c r="M8" s="140"/>
      <c r="N8" s="97"/>
      <c r="O8" s="222"/>
      <c r="P8" s="233"/>
      <c r="Q8" s="140"/>
      <c r="R8" s="97"/>
      <c r="S8" s="98"/>
      <c r="V8" s="585">
        <v>1</v>
      </c>
      <c r="W8" s="533" t="s">
        <v>117</v>
      </c>
      <c r="X8" s="488" t="s">
        <v>149</v>
      </c>
      <c r="Y8" s="248" t="s">
        <v>147</v>
      </c>
      <c r="Z8" s="32" t="s">
        <v>155</v>
      </c>
      <c r="AA8" s="487" t="s">
        <v>130</v>
      </c>
      <c r="AB8" s="93" t="s">
        <v>156</v>
      </c>
      <c r="AC8" s="110">
        <v>54244.88</v>
      </c>
    </row>
    <row r="9" spans="1:29" ht="15.75" thickBot="1" x14ac:dyDescent="0.3">
      <c r="A9" s="222"/>
      <c r="B9" s="140"/>
      <c r="C9" s="97"/>
      <c r="D9" s="233"/>
      <c r="E9" s="140"/>
      <c r="F9" s="97"/>
      <c r="G9" s="98"/>
      <c r="K9" s="222"/>
      <c r="L9" s="140"/>
      <c r="M9" s="140"/>
      <c r="N9" s="97"/>
      <c r="O9" s="222"/>
      <c r="P9" s="233"/>
      <c r="Q9" s="140"/>
      <c r="R9" s="97"/>
      <c r="S9" s="98"/>
      <c r="V9" s="586"/>
      <c r="W9" s="534"/>
      <c r="X9" s="489" t="s">
        <v>157</v>
      </c>
      <c r="Y9" s="225"/>
      <c r="Z9" s="15"/>
      <c r="AA9" s="455"/>
      <c r="AB9" s="65"/>
      <c r="AC9" s="83"/>
    </row>
    <row r="10" spans="1:29" hidden="1" x14ac:dyDescent="0.25">
      <c r="A10" s="222"/>
      <c r="B10" s="140"/>
      <c r="C10" s="97"/>
      <c r="D10" s="233"/>
      <c r="E10" s="140"/>
      <c r="F10" s="97"/>
      <c r="G10" s="98"/>
      <c r="K10" s="222"/>
      <c r="L10" s="140"/>
      <c r="M10" s="140"/>
      <c r="N10" s="97"/>
      <c r="O10" s="222"/>
      <c r="P10" s="233"/>
      <c r="Q10" s="140"/>
      <c r="R10" s="97"/>
      <c r="S10" s="98"/>
      <c r="V10" s="586"/>
      <c r="W10" s="534"/>
      <c r="X10" s="490"/>
      <c r="Y10" s="451"/>
      <c r="Z10" s="451"/>
      <c r="AA10" s="454"/>
      <c r="AB10" s="124"/>
      <c r="AC10" s="137"/>
    </row>
    <row r="11" spans="1:29" hidden="1" x14ac:dyDescent="0.25">
      <c r="A11" s="222"/>
      <c r="B11" s="140"/>
      <c r="C11" s="97"/>
      <c r="D11" s="233"/>
      <c r="E11" s="140"/>
      <c r="F11" s="97"/>
      <c r="G11" s="98"/>
      <c r="K11" s="222"/>
      <c r="L11" s="140"/>
      <c r="M11" s="140"/>
      <c r="N11" s="97"/>
      <c r="O11" s="222"/>
      <c r="P11" s="233"/>
      <c r="Q11" s="140"/>
      <c r="R11" s="97"/>
      <c r="S11" s="98"/>
      <c r="V11" s="586"/>
      <c r="W11" s="534"/>
      <c r="X11" s="490"/>
      <c r="Y11" s="451"/>
      <c r="Z11" s="451"/>
      <c r="AA11" s="272"/>
      <c r="AB11" s="94"/>
      <c r="AC11" s="327"/>
    </row>
    <row r="12" spans="1:29" ht="15.75" hidden="1" thickBot="1" x14ac:dyDescent="0.3">
      <c r="A12" s="222"/>
      <c r="B12" s="140"/>
      <c r="C12" s="97"/>
      <c r="D12" s="233"/>
      <c r="E12" s="140"/>
      <c r="F12" s="97"/>
      <c r="G12" s="98"/>
      <c r="K12" s="222"/>
      <c r="L12" s="140"/>
      <c r="M12" s="140"/>
      <c r="N12" s="97"/>
      <c r="O12" s="222"/>
      <c r="P12" s="233"/>
      <c r="Q12" s="140"/>
      <c r="R12" s="97"/>
      <c r="S12" s="98"/>
      <c r="V12" s="535"/>
      <c r="W12" s="535"/>
      <c r="X12" s="388"/>
      <c r="Y12" s="452"/>
      <c r="Z12" s="452"/>
      <c r="AA12" s="300"/>
      <c r="AB12" s="65"/>
      <c r="AC12" s="328"/>
    </row>
    <row r="13" spans="1:29" x14ac:dyDescent="0.25">
      <c r="A13" s="222"/>
      <c r="B13" s="140"/>
      <c r="C13" s="97"/>
      <c r="D13" s="233"/>
      <c r="E13" s="140"/>
      <c r="F13" s="97"/>
      <c r="G13" s="98"/>
      <c r="K13" s="222"/>
      <c r="L13" s="140"/>
      <c r="M13" s="140"/>
      <c r="N13" s="97"/>
      <c r="O13" s="222"/>
      <c r="P13" s="233"/>
      <c r="Q13" s="140"/>
      <c r="R13" s="97"/>
      <c r="S13" s="98"/>
      <c r="V13" s="533">
        <v>2</v>
      </c>
      <c r="W13" s="533" t="s">
        <v>117</v>
      </c>
      <c r="X13" s="488" t="s">
        <v>150</v>
      </c>
      <c r="Y13" s="248" t="s">
        <v>119</v>
      </c>
      <c r="Z13" s="248" t="s">
        <v>151</v>
      </c>
      <c r="AA13" s="272" t="s">
        <v>130</v>
      </c>
      <c r="AB13" s="94" t="s">
        <v>158</v>
      </c>
      <c r="AC13" s="382">
        <v>10397.790000000001</v>
      </c>
    </row>
    <row r="14" spans="1:29" x14ac:dyDescent="0.25">
      <c r="A14" s="222"/>
      <c r="B14" s="140"/>
      <c r="C14" s="97"/>
      <c r="D14" s="233"/>
      <c r="E14" s="140"/>
      <c r="F14" s="97"/>
      <c r="G14" s="98"/>
      <c r="K14" s="222"/>
      <c r="L14" s="140"/>
      <c r="M14" s="140"/>
      <c r="N14" s="97"/>
      <c r="O14" s="222"/>
      <c r="P14" s="233"/>
      <c r="Q14" s="140"/>
      <c r="R14" s="97"/>
      <c r="S14" s="98"/>
      <c r="V14" s="534"/>
      <c r="W14" s="534"/>
      <c r="X14" s="491" t="s">
        <v>153</v>
      </c>
      <c r="Y14" s="432"/>
      <c r="Z14" s="432"/>
      <c r="AA14" s="272" t="s">
        <v>130</v>
      </c>
      <c r="AB14" s="94" t="s">
        <v>159</v>
      </c>
      <c r="AC14" s="382">
        <v>140078.39999999999</v>
      </c>
    </row>
    <row r="15" spans="1:29" x14ac:dyDescent="0.25">
      <c r="A15" s="222"/>
      <c r="B15" s="140"/>
      <c r="C15" s="97"/>
      <c r="D15" s="233"/>
      <c r="E15" s="140"/>
      <c r="F15" s="97"/>
      <c r="G15" s="98"/>
      <c r="K15" s="222"/>
      <c r="L15" s="140"/>
      <c r="M15" s="140"/>
      <c r="N15" s="97"/>
      <c r="O15" s="222"/>
      <c r="P15" s="233"/>
      <c r="Q15" s="140"/>
      <c r="R15" s="97"/>
      <c r="S15" s="98"/>
      <c r="V15" s="534"/>
      <c r="W15" s="534"/>
      <c r="X15" s="379"/>
      <c r="Y15" s="432"/>
      <c r="Z15" s="432"/>
      <c r="AA15" s="272" t="s">
        <v>130</v>
      </c>
      <c r="AB15" s="94" t="s">
        <v>160</v>
      </c>
      <c r="AC15" s="382">
        <v>34104.43</v>
      </c>
    </row>
    <row r="16" spans="1:29" ht="15.75" thickBot="1" x14ac:dyDescent="0.3">
      <c r="A16" s="222"/>
      <c r="B16" s="140"/>
      <c r="C16" s="97"/>
      <c r="D16" s="233"/>
      <c r="E16" s="140"/>
      <c r="F16" s="97"/>
      <c r="G16" s="98"/>
      <c r="K16" s="222"/>
      <c r="L16" s="140"/>
      <c r="M16" s="140"/>
      <c r="N16" s="97"/>
      <c r="O16" s="222"/>
      <c r="P16" s="233"/>
      <c r="Q16" s="140"/>
      <c r="R16" s="97"/>
      <c r="S16" s="98"/>
      <c r="V16" s="534"/>
      <c r="W16" s="534"/>
      <c r="X16" s="491"/>
      <c r="Y16" s="432"/>
      <c r="Z16" s="432"/>
      <c r="AA16" s="272" t="s">
        <v>130</v>
      </c>
      <c r="AB16" s="94" t="s">
        <v>161</v>
      </c>
      <c r="AC16" s="382">
        <v>41201.480000000003</v>
      </c>
    </row>
    <row r="17" spans="1:32" ht="15.75" hidden="1" thickBot="1" x14ac:dyDescent="0.3">
      <c r="A17" s="222"/>
      <c r="B17" s="140"/>
      <c r="C17" s="97"/>
      <c r="D17" s="233"/>
      <c r="E17" s="140"/>
      <c r="F17" s="97"/>
      <c r="G17" s="98"/>
      <c r="K17" s="222"/>
      <c r="L17" s="140"/>
      <c r="M17" s="140"/>
      <c r="N17" s="97"/>
      <c r="O17" s="222"/>
      <c r="P17" s="233"/>
      <c r="Q17" s="140"/>
      <c r="R17" s="97"/>
      <c r="S17" s="98"/>
      <c r="V17" s="534"/>
      <c r="W17" s="534"/>
      <c r="X17" s="379"/>
      <c r="Y17" s="432"/>
      <c r="Z17" s="432"/>
      <c r="AA17" s="272"/>
      <c r="AB17" s="94"/>
      <c r="AC17" s="382"/>
    </row>
    <row r="18" spans="1:32" ht="15.75" hidden="1" thickBot="1" x14ac:dyDescent="0.3">
      <c r="A18" s="222"/>
      <c r="B18" s="140"/>
      <c r="C18" s="97"/>
      <c r="D18" s="233"/>
      <c r="E18" s="140"/>
      <c r="F18" s="97"/>
      <c r="G18" s="98"/>
      <c r="K18" s="222"/>
      <c r="L18" s="140"/>
      <c r="M18" s="140"/>
      <c r="N18" s="97"/>
      <c r="O18" s="222"/>
      <c r="P18" s="233"/>
      <c r="Q18" s="140"/>
      <c r="R18" s="97"/>
      <c r="S18" s="98"/>
      <c r="V18" s="534"/>
      <c r="W18" s="534"/>
      <c r="X18" s="491"/>
      <c r="Y18" s="432"/>
      <c r="Z18" s="432"/>
      <c r="AA18" s="272"/>
      <c r="AB18" s="94"/>
      <c r="AC18" s="382"/>
    </row>
    <row r="19" spans="1:32" ht="15.75" hidden="1" thickBot="1" x14ac:dyDescent="0.3">
      <c r="A19" s="222"/>
      <c r="B19" s="140"/>
      <c r="C19" s="97"/>
      <c r="D19" s="233"/>
      <c r="E19" s="140"/>
      <c r="F19" s="97"/>
      <c r="G19" s="98"/>
      <c r="K19" s="222"/>
      <c r="L19" s="140"/>
      <c r="M19" s="140"/>
      <c r="N19" s="97"/>
      <c r="O19" s="222"/>
      <c r="P19" s="233"/>
      <c r="Q19" s="140"/>
      <c r="R19" s="97"/>
      <c r="S19" s="98"/>
      <c r="V19" s="534"/>
      <c r="W19" s="534"/>
      <c r="X19" s="69"/>
      <c r="Y19" s="349"/>
      <c r="Z19" s="349"/>
      <c r="AA19" s="69"/>
      <c r="AB19" s="94"/>
      <c r="AC19" s="382"/>
    </row>
    <row r="20" spans="1:32" ht="15.75" hidden="1" thickBot="1" x14ac:dyDescent="0.3">
      <c r="A20" s="222"/>
      <c r="B20" s="140"/>
      <c r="C20" s="97"/>
      <c r="D20" s="233"/>
      <c r="E20" s="140"/>
      <c r="F20" s="97"/>
      <c r="G20" s="98"/>
      <c r="K20" s="222"/>
      <c r="L20" s="140"/>
      <c r="M20" s="140"/>
      <c r="N20" s="97"/>
      <c r="O20" s="222"/>
      <c r="P20" s="233"/>
      <c r="Q20" s="140"/>
      <c r="R20" s="97"/>
      <c r="S20" s="98"/>
      <c r="V20" s="535"/>
      <c r="W20" s="535"/>
      <c r="X20" s="125"/>
      <c r="Y20" s="450"/>
      <c r="Z20" s="450"/>
      <c r="AA20" s="454"/>
      <c r="AB20" s="124"/>
      <c r="AC20" s="212"/>
    </row>
    <row r="21" spans="1:32" hidden="1" x14ac:dyDescent="0.25">
      <c r="A21" s="222"/>
      <c r="B21" s="140"/>
      <c r="C21" s="97"/>
      <c r="D21" s="233"/>
      <c r="E21" s="140"/>
      <c r="F21" s="97"/>
      <c r="G21" s="98"/>
      <c r="K21" s="222"/>
      <c r="L21" s="140"/>
      <c r="M21" s="140"/>
      <c r="N21" s="97"/>
      <c r="O21" s="222"/>
      <c r="P21" s="233"/>
      <c r="Q21" s="140"/>
      <c r="R21" s="97"/>
      <c r="S21" s="98"/>
      <c r="V21" s="608">
        <v>3</v>
      </c>
      <c r="W21" s="567" t="s">
        <v>117</v>
      </c>
      <c r="X21" s="262"/>
      <c r="Y21" s="248"/>
      <c r="Z21" s="32"/>
      <c r="AA21" s="478"/>
      <c r="AB21" s="93"/>
      <c r="AC21" s="110"/>
    </row>
    <row r="22" spans="1:32" ht="15.75" hidden="1" thickBot="1" x14ac:dyDescent="0.3">
      <c r="A22" s="222"/>
      <c r="B22" s="140"/>
      <c r="C22" s="97"/>
      <c r="D22" s="233"/>
      <c r="E22" s="140"/>
      <c r="F22" s="97"/>
      <c r="G22" s="98"/>
      <c r="K22" s="222"/>
      <c r="L22" s="140"/>
      <c r="M22" s="140"/>
      <c r="N22" s="97"/>
      <c r="O22" s="222"/>
      <c r="P22" s="233"/>
      <c r="Q22" s="140"/>
      <c r="R22" s="97"/>
      <c r="S22" s="98"/>
      <c r="V22" s="609"/>
      <c r="W22" s="568"/>
      <c r="X22" s="288"/>
      <c r="Y22" s="432"/>
      <c r="Z22" s="14"/>
      <c r="AA22" s="271"/>
      <c r="AB22" s="94"/>
      <c r="AC22" s="382"/>
    </row>
    <row r="23" spans="1:32" ht="15.75" hidden="1" thickBot="1" x14ac:dyDescent="0.3">
      <c r="A23" s="222"/>
      <c r="B23" s="140"/>
      <c r="C23" s="97"/>
      <c r="D23" s="233"/>
      <c r="E23" s="140"/>
      <c r="F23" s="97"/>
      <c r="G23" s="98"/>
      <c r="K23" s="222"/>
      <c r="L23" s="140"/>
      <c r="M23" s="140"/>
      <c r="N23" s="97"/>
      <c r="O23" s="222"/>
      <c r="P23" s="233"/>
      <c r="Q23" s="140"/>
      <c r="R23" s="97"/>
      <c r="S23" s="98"/>
      <c r="V23" s="610">
        <v>2</v>
      </c>
      <c r="W23" s="557" t="s">
        <v>117</v>
      </c>
      <c r="X23" s="288"/>
      <c r="Y23" s="432"/>
      <c r="Z23" s="14"/>
      <c r="AA23" s="456"/>
      <c r="AB23" s="224"/>
      <c r="AC23" s="121"/>
    </row>
    <row r="24" spans="1:32" ht="15.75" hidden="1" thickBot="1" x14ac:dyDescent="0.3">
      <c r="A24" s="222"/>
      <c r="B24" s="140"/>
      <c r="C24" s="97"/>
      <c r="D24" s="233"/>
      <c r="E24" s="140"/>
      <c r="F24" s="97"/>
      <c r="G24" s="98"/>
      <c r="K24" s="222"/>
      <c r="L24" s="140"/>
      <c r="M24" s="140"/>
      <c r="N24" s="97"/>
      <c r="O24" s="222"/>
      <c r="P24" s="233"/>
      <c r="Q24" s="140"/>
      <c r="R24" s="97"/>
      <c r="S24" s="98"/>
      <c r="V24" s="611"/>
      <c r="W24" s="612"/>
      <c r="X24" s="353"/>
      <c r="Y24" s="225"/>
      <c r="Z24" s="15"/>
      <c r="AA24" s="455"/>
      <c r="AB24" s="65"/>
      <c r="AC24" s="83"/>
    </row>
    <row r="25" spans="1:32" ht="15.75" hidden="1" thickBot="1" x14ac:dyDescent="0.3">
      <c r="A25" s="222"/>
      <c r="B25" s="140"/>
      <c r="C25" s="97"/>
      <c r="D25" s="233"/>
      <c r="E25" s="140"/>
      <c r="F25" s="97"/>
      <c r="G25" s="98"/>
      <c r="K25" s="222"/>
      <c r="L25" s="140"/>
      <c r="M25" s="140"/>
      <c r="N25" s="97"/>
      <c r="O25" s="222"/>
      <c r="P25" s="233"/>
      <c r="Q25" s="140"/>
      <c r="R25" s="97"/>
      <c r="S25" s="98"/>
      <c r="V25" s="557">
        <v>2</v>
      </c>
      <c r="W25" s="557"/>
      <c r="X25" s="557"/>
      <c r="Y25" s="317"/>
      <c r="Z25" s="317"/>
      <c r="AA25" s="317"/>
      <c r="AB25" s="317"/>
      <c r="AC25" s="229"/>
    </row>
    <row r="26" spans="1:32" ht="15.75" hidden="1" thickBot="1" x14ac:dyDescent="0.3">
      <c r="A26" s="119">
        <v>2</v>
      </c>
      <c r="B26" s="92" t="s">
        <v>39</v>
      </c>
      <c r="C26" s="25" t="s">
        <v>38</v>
      </c>
      <c r="D26" s="116" t="s">
        <v>35</v>
      </c>
      <c r="E26" s="115" t="s">
        <v>11</v>
      </c>
      <c r="F26" s="93" t="s">
        <v>47</v>
      </c>
      <c r="G26" s="71">
        <v>7988.32</v>
      </c>
      <c r="K26" s="120"/>
      <c r="L26" s="155"/>
      <c r="M26" s="155"/>
      <c r="N26" s="9"/>
      <c r="O26" s="8"/>
      <c r="P26" s="160"/>
      <c r="Q26" s="105"/>
      <c r="R26" s="161"/>
      <c r="S26" s="162"/>
      <c r="V26" s="561"/>
      <c r="W26" s="561"/>
      <c r="X26" s="561"/>
      <c r="Y26" s="7"/>
      <c r="Z26" s="7"/>
      <c r="AA26" s="7"/>
      <c r="AB26" s="7"/>
      <c r="AC26" s="212"/>
    </row>
    <row r="27" spans="1:32" ht="15.75" customHeight="1" thickBot="1" x14ac:dyDescent="0.3">
      <c r="A27" s="588" t="s">
        <v>21</v>
      </c>
      <c r="B27" s="589"/>
      <c r="C27" s="589"/>
      <c r="D27" s="589"/>
      <c r="E27" s="589"/>
      <c r="F27" s="590"/>
      <c r="G27" s="19">
        <f>SUM(G26:G26)</f>
        <v>7988.32</v>
      </c>
      <c r="K27" s="594" t="s">
        <v>21</v>
      </c>
      <c r="L27" s="595"/>
      <c r="M27" s="595"/>
      <c r="N27" s="595"/>
      <c r="O27" s="595"/>
      <c r="P27" s="595"/>
      <c r="Q27" s="595"/>
      <c r="R27" s="596"/>
      <c r="S27" s="107">
        <f>SUM(S26:S26)</f>
        <v>0</v>
      </c>
      <c r="V27" s="601" t="s">
        <v>21</v>
      </c>
      <c r="W27" s="602"/>
      <c r="X27" s="602"/>
      <c r="Y27" s="602"/>
      <c r="Z27" s="602"/>
      <c r="AA27" s="604"/>
      <c r="AB27" s="603"/>
      <c r="AC27" s="19">
        <f xml:space="preserve"> SUM(AC8:AC24)</f>
        <v>280026.98</v>
      </c>
    </row>
    <row r="28" spans="1:32" ht="15" hidden="1" customHeight="1" thickBot="1" x14ac:dyDescent="0.3">
      <c r="A28" s="14"/>
      <c r="B28" s="130"/>
      <c r="C28" s="57"/>
      <c r="D28" s="42"/>
      <c r="E28" s="9"/>
      <c r="F28" s="50"/>
      <c r="G28" s="102"/>
      <c r="K28" s="8"/>
      <c r="L28" s="150"/>
      <c r="M28" s="79"/>
      <c r="N28" s="158"/>
      <c r="O28" s="158"/>
      <c r="P28" s="27"/>
      <c r="Q28" s="25"/>
      <c r="R28" s="152"/>
      <c r="S28" s="264"/>
      <c r="V28" s="613"/>
      <c r="W28" s="579"/>
      <c r="X28" s="583"/>
      <c r="Y28" s="366"/>
      <c r="Z28" s="581"/>
      <c r="AA28" s="367"/>
      <c r="AB28" s="364"/>
      <c r="AC28" s="368"/>
      <c r="AF28" s="282"/>
    </row>
    <row r="29" spans="1:32" ht="15" hidden="1" customHeight="1" thickBot="1" x14ac:dyDescent="0.3">
      <c r="A29" s="14"/>
      <c r="B29" s="130"/>
      <c r="C29" s="57"/>
      <c r="D29" s="42"/>
      <c r="E29" s="9"/>
      <c r="F29" s="50"/>
      <c r="G29" s="102"/>
      <c r="K29" s="8"/>
      <c r="L29" s="150"/>
      <c r="M29" s="79"/>
      <c r="N29" s="158"/>
      <c r="O29" s="158"/>
      <c r="P29" s="27"/>
      <c r="Q29" s="25"/>
      <c r="R29" s="152"/>
      <c r="S29" s="264"/>
      <c r="V29" s="614"/>
      <c r="W29" s="580"/>
      <c r="X29" s="584"/>
      <c r="Y29" s="369"/>
      <c r="Z29" s="582"/>
      <c r="AA29" s="367"/>
      <c r="AB29" s="365"/>
      <c r="AC29" s="370"/>
    </row>
    <row r="30" spans="1:32" ht="15" hidden="1" customHeight="1" thickBot="1" x14ac:dyDescent="0.3">
      <c r="A30" s="14"/>
      <c r="B30" s="130"/>
      <c r="C30" s="57"/>
      <c r="D30" s="42"/>
      <c r="E30" s="9"/>
      <c r="F30" s="50"/>
      <c r="G30" s="102"/>
      <c r="K30" s="8"/>
      <c r="L30" s="150"/>
      <c r="M30" s="79"/>
      <c r="N30" s="158"/>
      <c r="O30" s="158"/>
      <c r="P30" s="27"/>
      <c r="Q30" s="25"/>
      <c r="R30" s="152"/>
      <c r="S30" s="264"/>
      <c r="V30" s="323"/>
      <c r="W30" s="324"/>
      <c r="X30" s="323"/>
      <c r="Y30" s="323"/>
      <c r="Z30" s="323"/>
      <c r="AA30" s="323"/>
      <c r="AB30" s="161"/>
      <c r="AC30" s="325"/>
    </row>
    <row r="31" spans="1:32" ht="17.25" hidden="1" customHeight="1" x14ac:dyDescent="0.25">
      <c r="A31" s="14"/>
      <c r="B31" s="130" t="s">
        <v>51</v>
      </c>
      <c r="C31" s="57"/>
      <c r="D31" s="42"/>
      <c r="E31" s="1" t="s">
        <v>9</v>
      </c>
      <c r="F31" s="50" t="s">
        <v>52</v>
      </c>
      <c r="G31" s="102">
        <v>21785.200000000001</v>
      </c>
      <c r="K31" s="605">
        <v>2</v>
      </c>
      <c r="L31" s="150" t="s">
        <v>67</v>
      </c>
      <c r="M31" s="79"/>
      <c r="N31" s="158"/>
      <c r="O31" s="185"/>
      <c r="P31" s="46"/>
      <c r="Q31" s="85"/>
      <c r="R31" s="49"/>
      <c r="S31" s="71"/>
      <c r="V31" s="1"/>
      <c r="W31" s="274"/>
      <c r="X31" s="1"/>
      <c r="Y31" s="1"/>
      <c r="Z31" s="1"/>
      <c r="AA31" s="1"/>
      <c r="AB31" s="94"/>
      <c r="AC31" s="100"/>
    </row>
    <row r="32" spans="1:32" ht="17.25" hidden="1" customHeight="1" x14ac:dyDescent="0.25">
      <c r="A32" s="14"/>
      <c r="B32" s="130"/>
      <c r="C32" s="57"/>
      <c r="D32" s="42"/>
      <c r="E32" s="1"/>
      <c r="F32" s="50"/>
      <c r="G32" s="102"/>
      <c r="K32" s="606"/>
      <c r="L32" s="289"/>
      <c r="M32" s="159"/>
      <c r="N32" s="136"/>
      <c r="O32" s="153"/>
      <c r="P32" s="42"/>
      <c r="Q32" s="9"/>
      <c r="R32" s="104"/>
      <c r="S32" s="162"/>
      <c r="V32" s="1">
        <v>2</v>
      </c>
      <c r="W32" s="546" t="s">
        <v>67</v>
      </c>
      <c r="X32" s="1"/>
      <c r="Y32" s="1"/>
      <c r="Z32" s="1"/>
      <c r="AA32" s="1"/>
      <c r="AB32" s="94"/>
      <c r="AC32" s="100"/>
    </row>
    <row r="33" spans="1:29" ht="17.25" hidden="1" customHeight="1" thickBot="1" x14ac:dyDescent="0.3">
      <c r="A33" s="14"/>
      <c r="B33" s="130"/>
      <c r="C33" s="57"/>
      <c r="D33" s="42"/>
      <c r="E33" s="1"/>
      <c r="F33" s="50"/>
      <c r="G33" s="102"/>
      <c r="K33" s="606"/>
      <c r="L33" s="289"/>
      <c r="M33" s="159"/>
      <c r="N33" s="136"/>
      <c r="O33" s="153"/>
      <c r="P33" s="42"/>
      <c r="Q33" s="9"/>
      <c r="R33" s="104"/>
      <c r="S33" s="162"/>
      <c r="V33" s="1"/>
      <c r="W33" s="541"/>
      <c r="X33" s="1"/>
      <c r="Y33" s="1"/>
      <c r="Z33" s="1"/>
      <c r="AA33" s="1"/>
      <c r="AB33" s="94"/>
      <c r="AC33" s="100"/>
    </row>
    <row r="34" spans="1:29" ht="17.25" hidden="1" customHeight="1" x14ac:dyDescent="0.25">
      <c r="A34" s="14"/>
      <c r="B34" s="130"/>
      <c r="C34" s="57"/>
      <c r="D34" s="42"/>
      <c r="E34" s="1"/>
      <c r="F34" s="50"/>
      <c r="G34" s="102"/>
      <c r="K34" s="606"/>
      <c r="L34" s="289"/>
      <c r="M34" s="159"/>
      <c r="N34" s="136"/>
      <c r="O34" s="153"/>
      <c r="P34" s="42"/>
      <c r="Q34" s="9"/>
      <c r="R34" s="104"/>
      <c r="S34" s="162"/>
      <c r="V34" s="546">
        <v>2</v>
      </c>
      <c r="W34" s="546" t="s">
        <v>67</v>
      </c>
      <c r="X34" s="262"/>
      <c r="Y34" s="248"/>
      <c r="Z34" s="332"/>
      <c r="AA34" s="539"/>
      <c r="AB34" s="251"/>
      <c r="AC34" s="249"/>
    </row>
    <row r="35" spans="1:29" ht="17.25" hidden="1" customHeight="1" thickBot="1" x14ac:dyDescent="0.3">
      <c r="A35" s="14"/>
      <c r="B35" s="130"/>
      <c r="C35" s="57"/>
      <c r="D35" s="42"/>
      <c r="E35" s="1"/>
      <c r="F35" s="50"/>
      <c r="G35" s="102"/>
      <c r="K35" s="606"/>
      <c r="L35" s="289"/>
      <c r="M35" s="159"/>
      <c r="N35" s="136"/>
      <c r="O35" s="153"/>
      <c r="P35" s="42"/>
      <c r="Q35" s="9"/>
      <c r="R35" s="104"/>
      <c r="S35" s="162"/>
      <c r="V35" s="547"/>
      <c r="W35" s="547"/>
      <c r="X35" s="250"/>
      <c r="Y35" s="226"/>
      <c r="Z35" s="333"/>
      <c r="AA35" s="535"/>
      <c r="AB35" s="355"/>
      <c r="AC35" s="252"/>
    </row>
    <row r="36" spans="1:29" ht="17.25" customHeight="1" x14ac:dyDescent="0.25">
      <c r="A36" s="14"/>
      <c r="B36" s="130"/>
      <c r="C36" s="136"/>
      <c r="D36" s="42"/>
      <c r="E36" s="351"/>
      <c r="F36" s="50"/>
      <c r="G36" s="102"/>
      <c r="K36" s="606"/>
      <c r="L36" s="289"/>
      <c r="M36" s="231"/>
      <c r="N36" s="136"/>
      <c r="O36" s="153"/>
      <c r="P36" s="42"/>
      <c r="Q36" s="9"/>
      <c r="R36" s="50"/>
      <c r="S36" s="227"/>
      <c r="V36" s="344">
        <v>1</v>
      </c>
      <c r="W36" s="546" t="s">
        <v>67</v>
      </c>
      <c r="X36" s="262" t="s">
        <v>150</v>
      </c>
      <c r="Y36" s="248" t="s">
        <v>95</v>
      </c>
      <c r="Z36" s="246" t="s">
        <v>162</v>
      </c>
      <c r="AA36" s="291" t="s">
        <v>11</v>
      </c>
      <c r="AB36" s="49" t="s">
        <v>163</v>
      </c>
      <c r="AC36" s="110">
        <v>46381.71</v>
      </c>
    </row>
    <row r="37" spans="1:29" ht="17.25" customHeight="1" thickBot="1" x14ac:dyDescent="0.3">
      <c r="A37" s="14"/>
      <c r="B37" s="130"/>
      <c r="C37" s="136"/>
      <c r="D37" s="42"/>
      <c r="E37" s="351"/>
      <c r="F37" s="50"/>
      <c r="G37" s="102"/>
      <c r="K37" s="606"/>
      <c r="L37" s="289"/>
      <c r="M37" s="231"/>
      <c r="N37" s="136"/>
      <c r="O37" s="153"/>
      <c r="P37" s="42"/>
      <c r="Q37" s="9"/>
      <c r="R37" s="50"/>
      <c r="S37" s="227"/>
      <c r="V37" s="345"/>
      <c r="W37" s="547"/>
      <c r="X37" s="288" t="s">
        <v>164</v>
      </c>
      <c r="Y37" s="432"/>
      <c r="Z37" s="250"/>
      <c r="AA37" s="290"/>
      <c r="AB37" s="39"/>
      <c r="AC37" s="382"/>
    </row>
    <row r="38" spans="1:29" ht="17.25" hidden="1" customHeight="1" thickBot="1" x14ac:dyDescent="0.3">
      <c r="A38" s="14"/>
      <c r="B38" s="130"/>
      <c r="C38" s="136"/>
      <c r="D38" s="42"/>
      <c r="E38" s="425"/>
      <c r="F38" s="50"/>
      <c r="G38" s="102"/>
      <c r="K38" s="606"/>
      <c r="L38" s="289"/>
      <c r="M38" s="231"/>
      <c r="N38" s="136"/>
      <c r="O38" s="153"/>
      <c r="P38" s="42"/>
      <c r="Q38" s="9"/>
      <c r="R38" s="50"/>
      <c r="S38" s="227"/>
      <c r="V38" s="423"/>
      <c r="W38" s="547"/>
      <c r="X38" s="250"/>
      <c r="Y38" s="426"/>
      <c r="Z38" s="336"/>
      <c r="AA38" s="96"/>
      <c r="AB38" s="33"/>
      <c r="AC38" s="83"/>
    </row>
    <row r="39" spans="1:29" ht="17.25" hidden="1" customHeight="1" x14ac:dyDescent="0.25">
      <c r="A39" s="14"/>
      <c r="B39" s="130"/>
      <c r="C39" s="136"/>
      <c r="D39" s="42"/>
      <c r="E39" s="425"/>
      <c r="F39" s="50"/>
      <c r="G39" s="102"/>
      <c r="K39" s="606"/>
      <c r="L39" s="289"/>
      <c r="M39" s="231"/>
      <c r="N39" s="136"/>
      <c r="O39" s="153"/>
      <c r="P39" s="42"/>
      <c r="Q39" s="9"/>
      <c r="R39" s="50"/>
      <c r="S39" s="227"/>
      <c r="V39" s="423"/>
      <c r="W39" s="547"/>
      <c r="X39" s="250"/>
      <c r="Y39" s="426"/>
      <c r="Z39" s="336"/>
      <c r="AA39" s="418"/>
      <c r="AB39" s="382"/>
      <c r="AC39" s="382"/>
    </row>
    <row r="40" spans="1:29" ht="17.25" hidden="1" customHeight="1" x14ac:dyDescent="0.25">
      <c r="A40" s="14"/>
      <c r="B40" s="130"/>
      <c r="C40" s="136"/>
      <c r="D40" s="42"/>
      <c r="E40" s="425"/>
      <c r="F40" s="50"/>
      <c r="G40" s="102"/>
      <c r="K40" s="606"/>
      <c r="L40" s="289"/>
      <c r="M40" s="231"/>
      <c r="N40" s="136"/>
      <c r="O40" s="153"/>
      <c r="P40" s="42"/>
      <c r="Q40" s="9"/>
      <c r="R40" s="50"/>
      <c r="S40" s="227"/>
      <c r="V40" s="423"/>
      <c r="W40" s="547"/>
      <c r="X40" s="250"/>
      <c r="Y40" s="426"/>
      <c r="Z40" s="336"/>
      <c r="AA40" s="418"/>
      <c r="AB40" s="39"/>
      <c r="AC40" s="382"/>
    </row>
    <row r="41" spans="1:29" ht="17.25" hidden="1" customHeight="1" thickBot="1" x14ac:dyDescent="0.3">
      <c r="A41" s="14"/>
      <c r="B41" s="130"/>
      <c r="C41" s="136"/>
      <c r="D41" s="42"/>
      <c r="E41" s="351"/>
      <c r="F41" s="50"/>
      <c r="G41" s="102"/>
      <c r="K41" s="606"/>
      <c r="L41" s="289"/>
      <c r="M41" s="231"/>
      <c r="N41" s="136"/>
      <c r="O41" s="153"/>
      <c r="P41" s="42"/>
      <c r="Q41" s="9"/>
      <c r="R41" s="50"/>
      <c r="S41" s="227"/>
      <c r="V41" s="346"/>
      <c r="W41" s="547"/>
      <c r="X41" s="225"/>
      <c r="Y41" s="225"/>
      <c r="Z41" s="341"/>
      <c r="AA41" s="428"/>
      <c r="AB41" s="33"/>
      <c r="AC41" s="83"/>
    </row>
    <row r="42" spans="1:29" ht="17.25" hidden="1" customHeight="1" x14ac:dyDescent="0.25">
      <c r="A42" s="14"/>
      <c r="B42" s="130"/>
      <c r="C42" s="136"/>
      <c r="D42" s="42"/>
      <c r="E42" s="351"/>
      <c r="F42" s="50"/>
      <c r="G42" s="102"/>
      <c r="K42" s="606"/>
      <c r="L42" s="289"/>
      <c r="M42" s="231"/>
      <c r="N42" s="136"/>
      <c r="O42" s="153"/>
      <c r="P42" s="42"/>
      <c r="Q42" s="9"/>
      <c r="R42" s="50"/>
      <c r="S42" s="227"/>
      <c r="V42" s="347"/>
      <c r="W42" s="348"/>
      <c r="X42" s="288"/>
      <c r="Y42" s="226"/>
      <c r="Z42" s="336"/>
      <c r="AA42" s="307"/>
      <c r="AB42" s="352"/>
      <c r="AC42" s="347"/>
    </row>
    <row r="43" spans="1:29" ht="17.25" hidden="1" customHeight="1" x14ac:dyDescent="0.25">
      <c r="A43" s="14"/>
      <c r="B43" s="130"/>
      <c r="C43" s="136"/>
      <c r="D43" s="42"/>
      <c r="E43" s="351"/>
      <c r="F43" s="50"/>
      <c r="G43" s="102"/>
      <c r="K43" s="606"/>
      <c r="L43" s="289"/>
      <c r="M43" s="231"/>
      <c r="N43" s="136"/>
      <c r="O43" s="153"/>
      <c r="P43" s="42"/>
      <c r="Q43" s="9"/>
      <c r="R43" s="50"/>
      <c r="S43" s="227"/>
      <c r="V43" s="347"/>
      <c r="W43" s="348"/>
      <c r="X43" s="288"/>
      <c r="Y43" s="226"/>
      <c r="Z43" s="336"/>
      <c r="AA43" s="307"/>
      <c r="AB43" s="352"/>
      <c r="AC43" s="347"/>
    </row>
    <row r="44" spans="1:29" ht="17.25" hidden="1" customHeight="1" thickBot="1" x14ac:dyDescent="0.3">
      <c r="A44" s="14"/>
      <c r="B44" s="130"/>
      <c r="C44" s="136"/>
      <c r="D44" s="42"/>
      <c r="E44" s="351"/>
      <c r="F44" s="50"/>
      <c r="G44" s="102"/>
      <c r="K44" s="606"/>
      <c r="L44" s="289"/>
      <c r="M44" s="231"/>
      <c r="N44" s="136"/>
      <c r="O44" s="153"/>
      <c r="P44" s="42"/>
      <c r="Q44" s="9"/>
      <c r="R44" s="50"/>
      <c r="S44" s="227"/>
      <c r="V44" s="347"/>
      <c r="W44" s="348"/>
      <c r="X44" s="288"/>
      <c r="Y44" s="226"/>
      <c r="Z44" s="336"/>
      <c r="AA44" s="307"/>
      <c r="AB44" s="352"/>
      <c r="AC44" s="347"/>
    </row>
    <row r="45" spans="1:29" ht="15.75" customHeight="1" x14ac:dyDescent="0.25">
      <c r="A45" s="14"/>
      <c r="B45" s="130"/>
      <c r="C45" s="136"/>
      <c r="D45" s="42"/>
      <c r="E45" s="7"/>
      <c r="F45" s="50"/>
      <c r="G45" s="102"/>
      <c r="K45" s="606"/>
      <c r="L45" s="130"/>
      <c r="M45" s="231"/>
      <c r="N45" s="136"/>
      <c r="O45" s="153"/>
      <c r="P45" s="42"/>
      <c r="Q45" s="7"/>
      <c r="R45" s="50"/>
      <c r="S45" s="227"/>
      <c r="V45" s="483">
        <v>2</v>
      </c>
      <c r="W45" s="483" t="s">
        <v>67</v>
      </c>
      <c r="X45" s="248" t="s">
        <v>154</v>
      </c>
      <c r="Y45" s="248" t="s">
        <v>38</v>
      </c>
      <c r="Z45" s="246" t="s">
        <v>169</v>
      </c>
      <c r="AA45" s="291" t="s">
        <v>11</v>
      </c>
      <c r="AB45" s="49" t="s">
        <v>171</v>
      </c>
      <c r="AC45" s="110">
        <v>11281.21</v>
      </c>
    </row>
    <row r="46" spans="1:29" ht="15.75" customHeight="1" x14ac:dyDescent="0.25">
      <c r="A46" s="14"/>
      <c r="B46" s="130"/>
      <c r="C46" s="136"/>
      <c r="D46" s="42"/>
      <c r="E46" s="470"/>
      <c r="F46" s="50"/>
      <c r="G46" s="102"/>
      <c r="K46" s="606"/>
      <c r="L46" s="130"/>
      <c r="M46" s="231"/>
      <c r="N46" s="136"/>
      <c r="O46" s="153"/>
      <c r="P46" s="42"/>
      <c r="Q46" s="470"/>
      <c r="R46" s="50"/>
      <c r="S46" s="227"/>
      <c r="V46" s="481"/>
      <c r="W46" s="481"/>
      <c r="X46" s="432" t="s">
        <v>170</v>
      </c>
      <c r="Y46" s="432"/>
      <c r="Z46" s="250"/>
      <c r="AA46" s="290" t="s">
        <v>130</v>
      </c>
      <c r="AB46" s="39" t="s">
        <v>172</v>
      </c>
      <c r="AC46" s="382">
        <v>11936.05</v>
      </c>
    </row>
    <row r="47" spans="1:29" ht="15.75" customHeight="1" thickBot="1" x14ac:dyDescent="0.3">
      <c r="A47" s="14"/>
      <c r="B47" s="130"/>
      <c r="C47" s="136"/>
      <c r="D47" s="42"/>
      <c r="E47" s="470"/>
      <c r="F47" s="50"/>
      <c r="G47" s="102"/>
      <c r="K47" s="606"/>
      <c r="L47" s="130"/>
      <c r="M47" s="231"/>
      <c r="N47" s="136"/>
      <c r="O47" s="153"/>
      <c r="P47" s="42"/>
      <c r="Q47" s="470"/>
      <c r="R47" s="50"/>
      <c r="S47" s="227"/>
      <c r="V47" s="481"/>
      <c r="W47" s="481"/>
      <c r="X47" s="288"/>
      <c r="Y47" s="432"/>
      <c r="Z47" s="250"/>
      <c r="AA47" s="290" t="s">
        <v>130</v>
      </c>
      <c r="AB47" s="39" t="s">
        <v>173</v>
      </c>
      <c r="AC47" s="382">
        <v>11889.07</v>
      </c>
    </row>
    <row r="48" spans="1:29" ht="15.75" hidden="1" customHeight="1" x14ac:dyDescent="0.25">
      <c r="A48" s="14"/>
      <c r="B48" s="130"/>
      <c r="C48" s="136"/>
      <c r="D48" s="42"/>
      <c r="E48" s="470"/>
      <c r="F48" s="50"/>
      <c r="G48" s="102"/>
      <c r="K48" s="606"/>
      <c r="L48" s="130"/>
      <c r="M48" s="231"/>
      <c r="N48" s="136"/>
      <c r="O48" s="153"/>
      <c r="P48" s="42"/>
      <c r="Q48" s="470"/>
      <c r="R48" s="50"/>
      <c r="S48" s="227"/>
      <c r="V48" s="481"/>
      <c r="W48" s="481"/>
      <c r="X48" s="288"/>
      <c r="Y48" s="432"/>
      <c r="Z48" s="250"/>
      <c r="AA48" s="290"/>
      <c r="AB48" s="39"/>
      <c r="AC48" s="327"/>
    </row>
    <row r="49" spans="1:38" ht="15.75" hidden="1" customHeight="1" thickBot="1" x14ac:dyDescent="0.3">
      <c r="A49" s="14"/>
      <c r="B49" s="130"/>
      <c r="C49" s="136"/>
      <c r="D49" s="42"/>
      <c r="E49" s="7"/>
      <c r="F49" s="50"/>
      <c r="G49" s="102"/>
      <c r="K49" s="606"/>
      <c r="L49" s="130"/>
      <c r="M49" s="231"/>
      <c r="N49" s="136"/>
      <c r="O49" s="153"/>
      <c r="P49" s="42"/>
      <c r="Q49" s="7"/>
      <c r="R49" s="50"/>
      <c r="S49" s="227"/>
      <c r="V49" s="482"/>
      <c r="W49" s="482"/>
      <c r="X49" s="353"/>
      <c r="Y49" s="225"/>
      <c r="Z49" s="247"/>
      <c r="AA49" s="292"/>
      <c r="AB49" s="33"/>
      <c r="AC49" s="328"/>
    </row>
    <row r="50" spans="1:38" ht="15.75" hidden="1" customHeight="1" thickBot="1" x14ac:dyDescent="0.3">
      <c r="A50" s="14"/>
      <c r="B50" s="130"/>
      <c r="C50" s="136"/>
      <c r="D50" s="42"/>
      <c r="E50" s="351"/>
      <c r="F50" s="50"/>
      <c r="G50" s="102"/>
      <c r="K50" s="606"/>
      <c r="L50" s="130"/>
      <c r="M50" s="231"/>
      <c r="N50" s="136"/>
      <c r="O50" s="153"/>
      <c r="P50" s="42"/>
      <c r="Q50" s="351"/>
      <c r="R50" s="50"/>
      <c r="S50" s="227"/>
      <c r="V50" s="420"/>
      <c r="W50" s="420"/>
      <c r="X50" s="353"/>
      <c r="Y50" s="225"/>
      <c r="Z50" s="377"/>
      <c r="AA50" s="86"/>
      <c r="AB50" s="151"/>
      <c r="AC50" s="102"/>
    </row>
    <row r="51" spans="1:38" ht="15.75" hidden="1" customHeight="1" x14ac:dyDescent="0.25">
      <c r="A51" s="14"/>
      <c r="B51" s="130"/>
      <c r="C51" s="136"/>
      <c r="D51" s="42"/>
      <c r="E51" s="351"/>
      <c r="F51" s="50"/>
      <c r="G51" s="102"/>
      <c r="K51" s="606"/>
      <c r="L51" s="130"/>
      <c r="M51" s="231"/>
      <c r="N51" s="136"/>
      <c r="O51" s="153"/>
      <c r="P51" s="42"/>
      <c r="Q51" s="351"/>
      <c r="R51" s="50"/>
      <c r="S51" s="227"/>
      <c r="V51" s="420"/>
      <c r="W51" s="420"/>
      <c r="X51" s="421"/>
      <c r="Y51" s="419"/>
      <c r="Z51" s="422"/>
      <c r="AA51" s="129"/>
      <c r="AB51" s="39"/>
      <c r="AC51" s="382"/>
    </row>
    <row r="52" spans="1:38" ht="15.75" hidden="1" customHeight="1" thickBot="1" x14ac:dyDescent="0.3">
      <c r="A52" s="14"/>
      <c r="B52" s="130"/>
      <c r="C52" s="136"/>
      <c r="D52" s="42"/>
      <c r="E52" s="7"/>
      <c r="F52" s="50"/>
      <c r="G52" s="102"/>
      <c r="K52" s="606"/>
      <c r="L52" s="130"/>
      <c r="M52" s="231"/>
      <c r="N52" s="136"/>
      <c r="O52" s="153"/>
      <c r="P52" s="42"/>
      <c r="Q52" s="7"/>
      <c r="R52" s="50"/>
      <c r="S52" s="227"/>
      <c r="V52" s="465"/>
      <c r="W52" s="420"/>
      <c r="X52" s="419"/>
      <c r="Y52" s="419"/>
      <c r="Z52" s="422"/>
      <c r="AA52" s="139"/>
      <c r="AB52" s="40"/>
      <c r="AC52" s="212"/>
    </row>
    <row r="53" spans="1:38" ht="15.75" customHeight="1" x14ac:dyDescent="0.25">
      <c r="A53" s="14"/>
      <c r="B53" s="130"/>
      <c r="C53" s="136"/>
      <c r="D53" s="42"/>
      <c r="E53" s="381"/>
      <c r="F53" s="50"/>
      <c r="G53" s="102"/>
      <c r="K53" s="606"/>
      <c r="L53" s="130"/>
      <c r="M53" s="231"/>
      <c r="N53" s="136"/>
      <c r="O53" s="153"/>
      <c r="P53" s="42"/>
      <c r="Q53" s="381"/>
      <c r="R53" s="50"/>
      <c r="S53" s="227"/>
      <c r="V53" s="380">
        <v>3</v>
      </c>
      <c r="W53" s="466" t="s">
        <v>67</v>
      </c>
      <c r="X53" s="262" t="s">
        <v>150</v>
      </c>
      <c r="Y53" s="248" t="s">
        <v>72</v>
      </c>
      <c r="Z53" s="257" t="s">
        <v>165</v>
      </c>
      <c r="AA53" s="154" t="s">
        <v>11</v>
      </c>
      <c r="AB53" s="49" t="s">
        <v>166</v>
      </c>
      <c r="AC53" s="110">
        <v>40480.519999999997</v>
      </c>
    </row>
    <row r="54" spans="1:38" ht="15.75" customHeight="1" x14ac:dyDescent="0.25">
      <c r="A54" s="14"/>
      <c r="B54" s="130"/>
      <c r="C54" s="136"/>
      <c r="D54" s="42"/>
      <c r="E54" s="450"/>
      <c r="F54" s="50"/>
      <c r="G54" s="102"/>
      <c r="K54" s="606"/>
      <c r="L54" s="130"/>
      <c r="M54" s="231"/>
      <c r="N54" s="136"/>
      <c r="O54" s="153"/>
      <c r="P54" s="42"/>
      <c r="Q54" s="450"/>
      <c r="R54" s="50"/>
      <c r="S54" s="227"/>
      <c r="V54" s="468"/>
      <c r="W54" s="465"/>
      <c r="X54" s="288" t="s">
        <v>167</v>
      </c>
      <c r="Y54" s="432"/>
      <c r="Z54" s="265"/>
      <c r="AA54" s="129" t="s">
        <v>11</v>
      </c>
      <c r="AB54" s="39" t="s">
        <v>168</v>
      </c>
      <c r="AC54" s="382">
        <v>13138.95</v>
      </c>
    </row>
    <row r="55" spans="1:38" ht="15.75" thickBot="1" x14ac:dyDescent="0.3">
      <c r="A55" s="14"/>
      <c r="B55" s="43"/>
      <c r="C55" s="136"/>
      <c r="D55" s="78"/>
      <c r="E55" s="7" t="s">
        <v>11</v>
      </c>
      <c r="F55" s="50" t="s">
        <v>53</v>
      </c>
      <c r="G55" s="102">
        <v>12093.04</v>
      </c>
      <c r="K55" s="607"/>
      <c r="L55" s="186"/>
      <c r="M55" s="187"/>
      <c r="N55" s="188"/>
      <c r="O55" s="189"/>
      <c r="P55" s="182"/>
      <c r="Q55" s="36"/>
      <c r="R55" s="173"/>
      <c r="S55" s="147"/>
      <c r="V55" s="467"/>
      <c r="W55" s="467"/>
      <c r="X55" s="464"/>
      <c r="Y55" s="464"/>
      <c r="Z55" s="247"/>
      <c r="AA55" s="96"/>
      <c r="AB55" s="33"/>
      <c r="AC55" s="328"/>
    </row>
    <row r="56" spans="1:38" ht="15.75" customHeight="1" thickBot="1" x14ac:dyDescent="0.3">
      <c r="A56" s="591" t="s">
        <v>13</v>
      </c>
      <c r="B56" s="592"/>
      <c r="C56" s="592"/>
      <c r="D56" s="592"/>
      <c r="E56" s="592"/>
      <c r="F56" s="593"/>
      <c r="G56" s="74">
        <f>SUM(G28:G55)</f>
        <v>33878.240000000005</v>
      </c>
      <c r="K56" s="598" t="s">
        <v>13</v>
      </c>
      <c r="L56" s="599"/>
      <c r="M56" s="599"/>
      <c r="N56" s="599"/>
      <c r="O56" s="599"/>
      <c r="P56" s="599"/>
      <c r="Q56" s="599"/>
      <c r="R56" s="600"/>
      <c r="S56" s="74">
        <f>SUM(S28:S55)</f>
        <v>0</v>
      </c>
      <c r="V56" s="601" t="s">
        <v>13</v>
      </c>
      <c r="W56" s="602"/>
      <c r="X56" s="602"/>
      <c r="Y56" s="602"/>
      <c r="Z56" s="602"/>
      <c r="AA56" s="602"/>
      <c r="AB56" s="603"/>
      <c r="AC56" s="19">
        <f>SUM(AC28:AC55)</f>
        <v>135107.51</v>
      </c>
      <c r="AD56" s="8"/>
      <c r="AE56" s="8"/>
      <c r="AF56" s="8"/>
    </row>
    <row r="57" spans="1:38" ht="15.75" hidden="1" customHeight="1" thickBot="1" x14ac:dyDescent="0.3">
      <c r="A57" s="284"/>
      <c r="B57" s="285"/>
      <c r="C57" s="285"/>
      <c r="D57" s="285"/>
      <c r="E57" s="285"/>
      <c r="F57" s="285"/>
      <c r="G57" s="74"/>
      <c r="K57" s="286"/>
      <c r="L57" s="287"/>
      <c r="M57" s="287"/>
      <c r="N57" s="287"/>
      <c r="O57" s="287"/>
      <c r="P57" s="287"/>
      <c r="Q57" s="287"/>
      <c r="R57" s="287"/>
      <c r="S57" s="74"/>
      <c r="V57" s="579"/>
      <c r="W57" s="579"/>
      <c r="X57" s="367"/>
      <c r="Y57" s="367"/>
      <c r="Z57" s="367"/>
      <c r="AA57" s="371"/>
      <c r="AB57" s="367"/>
      <c r="AC57" s="372"/>
      <c r="AD57" s="8"/>
      <c r="AE57" s="228"/>
      <c r="AF57" s="674"/>
    </row>
    <row r="58" spans="1:38" ht="15.75" hidden="1" customHeight="1" x14ac:dyDescent="0.25">
      <c r="A58" s="329"/>
      <c r="B58" s="330"/>
      <c r="C58" s="330"/>
      <c r="D58" s="330"/>
      <c r="E58" s="330"/>
      <c r="F58" s="330"/>
      <c r="G58" s="74"/>
      <c r="K58" s="329"/>
      <c r="L58" s="330"/>
      <c r="M58" s="330"/>
      <c r="N58" s="330"/>
      <c r="O58" s="330"/>
      <c r="P58" s="330"/>
      <c r="Q58" s="330"/>
      <c r="R58" s="330"/>
      <c r="S58" s="74"/>
      <c r="V58" s="579"/>
      <c r="W58" s="579"/>
      <c r="X58" s="373"/>
      <c r="Y58" s="373"/>
      <c r="Z58" s="373"/>
      <c r="AA58" s="371"/>
      <c r="AB58" s="367"/>
      <c r="AC58" s="372"/>
      <c r="AD58" s="8"/>
      <c r="AE58" s="228"/>
      <c r="AF58" s="674"/>
    </row>
    <row r="59" spans="1:38" ht="15.75" hidden="1" customHeight="1" x14ac:dyDescent="0.25">
      <c r="A59" s="329"/>
      <c r="B59" s="330"/>
      <c r="C59" s="330"/>
      <c r="D59" s="330"/>
      <c r="E59" s="330"/>
      <c r="F59" s="330"/>
      <c r="G59" s="74"/>
      <c r="K59" s="329"/>
      <c r="L59" s="330"/>
      <c r="M59" s="330"/>
      <c r="N59" s="330"/>
      <c r="O59" s="330"/>
      <c r="P59" s="330"/>
      <c r="Q59" s="330"/>
      <c r="R59" s="330"/>
      <c r="S59" s="74"/>
      <c r="V59" s="579"/>
      <c r="W59" s="579"/>
      <c r="X59" s="373"/>
      <c r="Y59" s="373"/>
      <c r="Z59" s="373"/>
      <c r="AA59" s="371"/>
      <c r="AB59" s="367"/>
      <c r="AC59" s="372"/>
      <c r="AD59" s="8"/>
      <c r="AE59" s="228"/>
      <c r="AF59" s="674"/>
    </row>
    <row r="60" spans="1:38" ht="15.75" hidden="1" customHeight="1" thickBot="1" x14ac:dyDescent="0.3">
      <c r="A60" s="313"/>
      <c r="B60" s="314"/>
      <c r="C60" s="314"/>
      <c r="D60" s="314"/>
      <c r="E60" s="314"/>
      <c r="F60" s="314"/>
      <c r="G60" s="74"/>
      <c r="K60" s="286"/>
      <c r="L60" s="287"/>
      <c r="M60" s="287"/>
      <c r="N60" s="287"/>
      <c r="O60" s="287"/>
      <c r="P60" s="287"/>
      <c r="Q60" s="287"/>
      <c r="R60" s="287"/>
      <c r="S60" s="74"/>
      <c r="V60" s="580"/>
      <c r="W60" s="580"/>
      <c r="X60" s="373"/>
      <c r="Y60" s="373"/>
      <c r="Z60" s="373"/>
      <c r="AA60" s="371"/>
      <c r="AB60" s="367"/>
      <c r="AC60" s="372"/>
      <c r="AD60" s="8"/>
      <c r="AE60" s="8"/>
      <c r="AF60" s="675"/>
      <c r="AL60" s="282"/>
    </row>
    <row r="61" spans="1:38" ht="15.75" customHeight="1" thickBot="1" x14ac:dyDescent="0.3">
      <c r="A61" s="311"/>
      <c r="B61" s="312"/>
      <c r="C61" s="312"/>
      <c r="D61" s="312"/>
      <c r="E61" s="312"/>
      <c r="F61" s="312"/>
      <c r="G61" s="318"/>
      <c r="H61" s="18"/>
      <c r="I61" s="18"/>
      <c r="J61" s="18"/>
      <c r="K61" s="311"/>
      <c r="L61" s="312"/>
      <c r="M61" s="312"/>
      <c r="N61" s="312"/>
      <c r="O61" s="312"/>
      <c r="P61" s="312"/>
      <c r="Q61" s="312"/>
      <c r="R61" s="312"/>
      <c r="S61" s="318"/>
      <c r="T61" s="18"/>
      <c r="U61" s="18"/>
      <c r="V61" s="681" t="s">
        <v>136</v>
      </c>
      <c r="W61" s="602"/>
      <c r="X61" s="602"/>
      <c r="Y61" s="602"/>
      <c r="Z61" s="602"/>
      <c r="AA61" s="602"/>
      <c r="AB61" s="603"/>
      <c r="AC61" s="19">
        <f>SUM(AC57:AC60)</f>
        <v>0</v>
      </c>
    </row>
    <row r="62" spans="1:38" ht="15.75" hidden="1" customHeight="1" thickBot="1" x14ac:dyDescent="0.3">
      <c r="A62" s="284"/>
      <c r="B62" s="285"/>
      <c r="C62" s="285"/>
      <c r="D62" s="285"/>
      <c r="E62" s="285"/>
      <c r="F62" s="285"/>
      <c r="G62" s="74"/>
      <c r="K62" s="286"/>
      <c r="L62" s="287"/>
      <c r="M62" s="287"/>
      <c r="N62" s="287"/>
      <c r="O62" s="287"/>
      <c r="P62" s="287"/>
      <c r="Q62" s="287"/>
      <c r="R62" s="287"/>
      <c r="S62" s="74"/>
      <c r="V62" s="317"/>
      <c r="W62" s="317"/>
      <c r="X62" s="317"/>
      <c r="Y62" s="317"/>
      <c r="Z62" s="317"/>
      <c r="AA62" s="317"/>
      <c r="AB62" s="317"/>
      <c r="AC62" s="229"/>
    </row>
    <row r="63" spans="1:38" ht="15.75" hidden="1" customHeight="1" thickBot="1" x14ac:dyDescent="0.3">
      <c r="A63" s="284"/>
      <c r="B63" s="285"/>
      <c r="C63" s="285"/>
      <c r="D63" s="285"/>
      <c r="E63" s="285"/>
      <c r="F63" s="285"/>
      <c r="G63" s="74"/>
      <c r="K63" s="286"/>
      <c r="L63" s="287"/>
      <c r="M63" s="287"/>
      <c r="N63" s="287"/>
      <c r="O63" s="287"/>
      <c r="P63" s="287"/>
      <c r="Q63" s="287"/>
      <c r="R63" s="287"/>
      <c r="S63" s="74"/>
      <c r="V63" s="1"/>
      <c r="W63" s="1"/>
      <c r="X63" s="1"/>
      <c r="Y63" s="1"/>
      <c r="Z63" s="1"/>
      <c r="AA63" s="1"/>
      <c r="AB63" s="1"/>
      <c r="AC63" s="100"/>
    </row>
    <row r="64" spans="1:38" ht="15.75" hidden="1" customHeight="1" thickBot="1" x14ac:dyDescent="0.3">
      <c r="A64" s="284"/>
      <c r="B64" s="285"/>
      <c r="C64" s="285"/>
      <c r="D64" s="285"/>
      <c r="E64" s="285"/>
      <c r="F64" s="285"/>
      <c r="G64" s="74"/>
      <c r="K64" s="286"/>
      <c r="L64" s="287"/>
      <c r="M64" s="287"/>
      <c r="N64" s="287"/>
      <c r="O64" s="287"/>
      <c r="P64" s="287"/>
      <c r="Q64" s="287"/>
      <c r="R64" s="287"/>
      <c r="S64" s="74"/>
      <c r="V64" s="1"/>
      <c r="W64" s="1"/>
      <c r="X64" s="1"/>
      <c r="Y64" s="1"/>
      <c r="Z64" s="1"/>
      <c r="AA64" s="1"/>
      <c r="AB64" s="1"/>
      <c r="AC64" s="100"/>
    </row>
    <row r="65" spans="1:29" ht="15.75" customHeight="1" thickBot="1" x14ac:dyDescent="0.3">
      <c r="A65" s="76">
        <v>1</v>
      </c>
      <c r="B65" s="56"/>
      <c r="C65" s="31"/>
      <c r="D65" s="18"/>
      <c r="E65" s="30"/>
      <c r="F65" s="44"/>
      <c r="G65" s="34"/>
      <c r="K65" s="639">
        <v>1</v>
      </c>
      <c r="L65" s="641" t="s">
        <v>102</v>
      </c>
      <c r="M65" s="641"/>
      <c r="N65" s="154"/>
      <c r="O65" s="540"/>
      <c r="P65" s="152"/>
      <c r="Q65" s="27"/>
      <c r="R65" s="245"/>
      <c r="S65" s="67"/>
      <c r="V65" s="682">
        <v>1</v>
      </c>
      <c r="W65" s="683" t="s">
        <v>121</v>
      </c>
      <c r="X65" s="248" t="s">
        <v>150</v>
      </c>
      <c r="Y65" s="248" t="s">
        <v>120</v>
      </c>
      <c r="Z65" s="248" t="s">
        <v>179</v>
      </c>
      <c r="AA65" s="442" t="s">
        <v>130</v>
      </c>
      <c r="AB65" s="40" t="s">
        <v>181</v>
      </c>
      <c r="AC65" s="335">
        <v>18299.05</v>
      </c>
    </row>
    <row r="66" spans="1:29" ht="15.75" customHeight="1" thickBot="1" x14ac:dyDescent="0.3">
      <c r="A66" s="190"/>
      <c r="B66" s="191"/>
      <c r="C66" s="81"/>
      <c r="D66" s="18"/>
      <c r="E66" s="18"/>
      <c r="F66" s="44"/>
      <c r="G66" s="59"/>
      <c r="K66" s="684"/>
      <c r="L66" s="685"/>
      <c r="M66" s="685"/>
      <c r="N66" s="78"/>
      <c r="O66" s="686"/>
      <c r="P66" s="46"/>
      <c r="Q66" s="27"/>
      <c r="R66" s="48"/>
      <c r="S66" s="67"/>
      <c r="V66" s="680"/>
      <c r="W66" s="554"/>
      <c r="X66" s="432" t="s">
        <v>180</v>
      </c>
      <c r="Y66" s="432"/>
      <c r="Z66" s="432"/>
      <c r="AA66" s="442"/>
      <c r="AB66" s="40"/>
      <c r="AC66" s="212"/>
    </row>
    <row r="67" spans="1:29" ht="15.75" hidden="1" customHeight="1" thickBot="1" x14ac:dyDescent="0.3">
      <c r="A67" s="190"/>
      <c r="B67" s="191"/>
      <c r="C67" s="81"/>
      <c r="D67" s="18"/>
      <c r="E67" s="18"/>
      <c r="F67" s="44"/>
      <c r="G67" s="59"/>
      <c r="K67" s="684"/>
      <c r="L67" s="685"/>
      <c r="M67" s="685"/>
      <c r="N67" s="78"/>
      <c r="O67" s="686"/>
      <c r="P67" s="46"/>
      <c r="Q67" s="27"/>
      <c r="R67" s="48"/>
      <c r="S67" s="67"/>
      <c r="V67" s="349"/>
      <c r="W67" s="554"/>
      <c r="X67" s="349"/>
      <c r="Y67" s="349"/>
      <c r="Z67" s="349"/>
      <c r="AA67" s="349"/>
      <c r="AB67" s="349"/>
      <c r="AC67" s="350"/>
    </row>
    <row r="68" spans="1:29" ht="15.75" hidden="1" customHeight="1" thickBot="1" x14ac:dyDescent="0.3">
      <c r="A68" s="190"/>
      <c r="B68" s="191"/>
      <c r="C68" s="81"/>
      <c r="D68" s="18"/>
      <c r="E68" s="18"/>
      <c r="F68" s="44"/>
      <c r="G68" s="59"/>
      <c r="K68" s="684"/>
      <c r="L68" s="685"/>
      <c r="M68" s="685"/>
      <c r="N68" s="78"/>
      <c r="O68" s="686"/>
      <c r="P68" s="46"/>
      <c r="Q68" s="27"/>
      <c r="R68" s="48"/>
      <c r="S68" s="67"/>
      <c r="V68" s="349"/>
      <c r="W68" s="554"/>
      <c r="X68" s="349"/>
      <c r="Y68" s="349"/>
      <c r="Z68" s="349"/>
      <c r="AA68" s="349"/>
      <c r="AB68" s="349"/>
      <c r="AC68" s="350"/>
    </row>
    <row r="69" spans="1:29" ht="15.75" hidden="1" customHeight="1" thickBot="1" x14ac:dyDescent="0.3">
      <c r="A69" s="190"/>
      <c r="B69" s="191"/>
      <c r="C69" s="81"/>
      <c r="D69" s="18"/>
      <c r="E69" s="18"/>
      <c r="F69" s="44"/>
      <c r="G69" s="59"/>
      <c r="K69" s="640"/>
      <c r="L69" s="642"/>
      <c r="M69" s="642"/>
      <c r="N69" s="96"/>
      <c r="O69" s="568"/>
      <c r="P69" s="81"/>
      <c r="Q69" s="18"/>
      <c r="R69" s="44"/>
      <c r="S69" s="59"/>
      <c r="V69" s="351"/>
      <c r="W69" s="629"/>
      <c r="X69" s="351"/>
      <c r="Y69" s="351"/>
      <c r="Z69" s="351"/>
      <c r="AA69" s="351"/>
      <c r="AB69" s="351"/>
      <c r="AC69" s="212"/>
    </row>
    <row r="70" spans="1:29" ht="15.75" customHeight="1" thickBot="1" x14ac:dyDescent="0.3">
      <c r="A70" s="657" t="s">
        <v>27</v>
      </c>
      <c r="B70" s="658"/>
      <c r="C70" s="658"/>
      <c r="D70" s="658"/>
      <c r="E70" s="658"/>
      <c r="F70" s="659"/>
      <c r="G70" s="59">
        <f>SUM(G65)</f>
        <v>0</v>
      </c>
      <c r="K70" s="660" t="s">
        <v>27</v>
      </c>
      <c r="L70" s="661"/>
      <c r="M70" s="661"/>
      <c r="N70" s="661"/>
      <c r="O70" s="661"/>
      <c r="P70" s="661"/>
      <c r="Q70" s="661"/>
      <c r="R70" s="662"/>
      <c r="S70" s="195">
        <f>SUM(S65)</f>
        <v>0</v>
      </c>
      <c r="U70" s="84"/>
      <c r="V70" s="601" t="s">
        <v>124</v>
      </c>
      <c r="W70" s="602"/>
      <c r="X70" s="602"/>
      <c r="Y70" s="602"/>
      <c r="Z70" s="602"/>
      <c r="AA70" s="602"/>
      <c r="AB70" s="603"/>
      <c r="AC70" s="19">
        <f>SUM(AC65:AC69)</f>
        <v>18299.05</v>
      </c>
    </row>
    <row r="71" spans="1:29" ht="15.75" customHeight="1" thickBot="1" x14ac:dyDescent="0.3">
      <c r="A71" s="76">
        <v>1</v>
      </c>
      <c r="B71" s="56"/>
      <c r="C71" s="31"/>
      <c r="D71" s="18"/>
      <c r="E71" s="30"/>
      <c r="F71" s="44"/>
      <c r="G71" s="34"/>
      <c r="K71" s="639">
        <v>1</v>
      </c>
      <c r="L71" s="641" t="s">
        <v>102</v>
      </c>
      <c r="M71" s="641"/>
      <c r="N71" s="154"/>
      <c r="O71" s="540"/>
      <c r="P71" s="152"/>
      <c r="Q71" s="27"/>
      <c r="R71" s="26"/>
      <c r="S71" s="67"/>
      <c r="V71" s="562">
        <v>1</v>
      </c>
      <c r="W71" s="687" t="s">
        <v>127</v>
      </c>
      <c r="X71" s="246" t="s">
        <v>174</v>
      </c>
      <c r="Y71" s="248" t="s">
        <v>175</v>
      </c>
      <c r="Z71" s="248" t="s">
        <v>176</v>
      </c>
      <c r="AA71" s="246" t="s">
        <v>11</v>
      </c>
      <c r="AB71" s="246" t="s">
        <v>177</v>
      </c>
      <c r="AC71" s="337">
        <v>51557.96</v>
      </c>
    </row>
    <row r="72" spans="1:29" ht="15.75" customHeight="1" thickBot="1" x14ac:dyDescent="0.3">
      <c r="A72" s="190"/>
      <c r="B72" s="191"/>
      <c r="C72" s="81"/>
      <c r="D72" s="18"/>
      <c r="E72" s="18"/>
      <c r="F72" s="44"/>
      <c r="G72" s="59"/>
      <c r="K72" s="684"/>
      <c r="L72" s="685"/>
      <c r="M72" s="685"/>
      <c r="N72" s="78"/>
      <c r="O72" s="686"/>
      <c r="P72" s="46"/>
      <c r="Q72" s="27"/>
      <c r="R72" s="48"/>
      <c r="S72" s="67"/>
      <c r="V72" s="680"/>
      <c r="W72" s="554"/>
      <c r="X72" s="247" t="s">
        <v>178</v>
      </c>
      <c r="Y72" s="225"/>
      <c r="Z72" s="225"/>
      <c r="AA72" s="225"/>
      <c r="AB72" s="225"/>
      <c r="AC72" s="225"/>
    </row>
    <row r="73" spans="1:29" ht="15.75" hidden="1" customHeight="1" thickBot="1" x14ac:dyDescent="0.3">
      <c r="A73" s="190"/>
      <c r="B73" s="191"/>
      <c r="C73" s="81"/>
      <c r="D73" s="18"/>
      <c r="E73" s="18"/>
      <c r="F73" s="44"/>
      <c r="G73" s="59"/>
      <c r="K73" s="684"/>
      <c r="L73" s="685"/>
      <c r="M73" s="685"/>
      <c r="N73" s="78"/>
      <c r="O73" s="686"/>
      <c r="P73" s="46"/>
      <c r="Q73" s="27"/>
      <c r="R73" s="48"/>
      <c r="S73" s="67"/>
      <c r="V73" s="1"/>
      <c r="W73" s="554"/>
      <c r="X73" s="1"/>
      <c r="Y73" s="1"/>
      <c r="Z73" s="1"/>
      <c r="AA73" s="1"/>
      <c r="AB73" s="1"/>
      <c r="AC73" s="100"/>
    </row>
    <row r="74" spans="1:29" ht="15.75" hidden="1" customHeight="1" thickBot="1" x14ac:dyDescent="0.3">
      <c r="A74" s="190"/>
      <c r="B74" s="191"/>
      <c r="C74" s="81"/>
      <c r="D74" s="18"/>
      <c r="E74" s="18"/>
      <c r="F74" s="44"/>
      <c r="G74" s="59"/>
      <c r="K74" s="684"/>
      <c r="L74" s="685"/>
      <c r="M74" s="685"/>
      <c r="N74" s="78"/>
      <c r="O74" s="686"/>
      <c r="P74" s="46"/>
      <c r="Q74" s="27"/>
      <c r="R74" s="48"/>
      <c r="S74" s="67"/>
      <c r="V74" s="1"/>
      <c r="W74" s="554"/>
      <c r="X74" s="1"/>
      <c r="Y74" s="1"/>
      <c r="Z74" s="1"/>
      <c r="AA74" s="1"/>
      <c r="AB74" s="1"/>
      <c r="AC74" s="100"/>
    </row>
    <row r="75" spans="1:29" ht="15.75" hidden="1" customHeight="1" thickBot="1" x14ac:dyDescent="0.3">
      <c r="A75" s="190"/>
      <c r="B75" s="191"/>
      <c r="C75" s="81"/>
      <c r="D75" s="18"/>
      <c r="E75" s="18"/>
      <c r="F75" s="44"/>
      <c r="G75" s="59"/>
      <c r="K75" s="640"/>
      <c r="L75" s="642"/>
      <c r="M75" s="642"/>
      <c r="N75" s="96"/>
      <c r="O75" s="568"/>
      <c r="P75" s="81"/>
      <c r="Q75" s="18"/>
      <c r="R75" s="44"/>
      <c r="S75" s="59"/>
      <c r="V75" s="316"/>
      <c r="W75" s="629"/>
      <c r="X75" s="316"/>
      <c r="Y75" s="316"/>
      <c r="Z75" s="316"/>
      <c r="AA75" s="316"/>
      <c r="AB75" s="316"/>
      <c r="AC75" s="212"/>
    </row>
    <row r="76" spans="1:29" ht="15.75" customHeight="1" thickBot="1" x14ac:dyDescent="0.3">
      <c r="A76" s="657" t="s">
        <v>27</v>
      </c>
      <c r="B76" s="658"/>
      <c r="C76" s="658"/>
      <c r="D76" s="658"/>
      <c r="E76" s="658"/>
      <c r="F76" s="659"/>
      <c r="G76" s="59">
        <f>SUM(G71)</f>
        <v>0</v>
      </c>
      <c r="K76" s="660" t="s">
        <v>27</v>
      </c>
      <c r="L76" s="661"/>
      <c r="M76" s="661"/>
      <c r="N76" s="661"/>
      <c r="O76" s="661"/>
      <c r="P76" s="661"/>
      <c r="Q76" s="661"/>
      <c r="R76" s="662"/>
      <c r="S76" s="195">
        <f>SUM(S71)</f>
        <v>0</v>
      </c>
      <c r="U76" s="84"/>
      <c r="V76" s="601" t="s">
        <v>128</v>
      </c>
      <c r="W76" s="602"/>
      <c r="X76" s="602"/>
      <c r="Y76" s="602"/>
      <c r="Z76" s="602"/>
      <c r="AA76" s="602"/>
      <c r="AB76" s="603"/>
      <c r="AC76" s="19">
        <f>SUM(AC71:AC75)</f>
        <v>51557.96</v>
      </c>
    </row>
    <row r="77" spans="1:29" ht="15.75" hidden="1" customHeight="1" thickBot="1" x14ac:dyDescent="0.3">
      <c r="A77" s="77">
        <v>1</v>
      </c>
      <c r="B77" s="60" t="s">
        <v>34</v>
      </c>
      <c r="C77" s="29" t="s">
        <v>33</v>
      </c>
      <c r="D77" s="24" t="s">
        <v>54</v>
      </c>
      <c r="E77" s="30" t="s">
        <v>11</v>
      </c>
      <c r="F77" s="75" t="s">
        <v>55</v>
      </c>
      <c r="G77" s="131">
        <v>17988.73</v>
      </c>
      <c r="K77" s="622">
        <v>1</v>
      </c>
      <c r="L77" s="625" t="s">
        <v>68</v>
      </c>
      <c r="M77" s="628" t="s">
        <v>107</v>
      </c>
      <c r="N77" s="29" t="s">
        <v>33</v>
      </c>
      <c r="O77" s="567" t="s">
        <v>103</v>
      </c>
      <c r="P77" s="46" t="s">
        <v>45</v>
      </c>
      <c r="Q77" s="25" t="s">
        <v>11</v>
      </c>
      <c r="R77" s="75" t="s">
        <v>106</v>
      </c>
      <c r="S77" s="35">
        <v>76384.22</v>
      </c>
      <c r="V77" s="567">
        <v>1</v>
      </c>
      <c r="W77" s="687" t="s">
        <v>132</v>
      </c>
      <c r="X77" s="246"/>
      <c r="Y77" s="248"/>
      <c r="Z77" s="248"/>
      <c r="AA77" s="290"/>
      <c r="AB77" s="39"/>
      <c r="AC77" s="89"/>
    </row>
    <row r="78" spans="1:29" ht="15.75" hidden="1" customHeight="1" thickBot="1" x14ac:dyDescent="0.3">
      <c r="A78" s="254"/>
      <c r="B78" s="92"/>
      <c r="C78" s="27"/>
      <c r="D78" s="24"/>
      <c r="E78" s="27"/>
      <c r="F78" s="75"/>
      <c r="G78" s="133"/>
      <c r="K78" s="688"/>
      <c r="L78" s="689"/>
      <c r="M78" s="690"/>
      <c r="N78" s="27"/>
      <c r="O78" s="547"/>
      <c r="P78" s="46"/>
      <c r="Q78" s="9"/>
      <c r="R78" s="255"/>
      <c r="S78" s="227"/>
      <c r="V78" s="547"/>
      <c r="W78" s="554"/>
      <c r="X78" s="250"/>
      <c r="Y78" s="432"/>
      <c r="Z78" s="432"/>
      <c r="AA78" s="290"/>
      <c r="AB78" s="39"/>
      <c r="AC78" s="382"/>
    </row>
    <row r="79" spans="1:29" ht="15.75" hidden="1" customHeight="1" thickBot="1" x14ac:dyDescent="0.3">
      <c r="A79" s="254"/>
      <c r="B79" s="92"/>
      <c r="C79" s="27"/>
      <c r="D79" s="298"/>
      <c r="E79" s="27"/>
      <c r="F79" s="75"/>
      <c r="G79" s="133"/>
      <c r="K79" s="297"/>
      <c r="L79" s="295"/>
      <c r="M79" s="296"/>
      <c r="N79" s="27"/>
      <c r="O79" s="294"/>
      <c r="P79" s="299"/>
      <c r="Q79" s="9"/>
      <c r="R79" s="255"/>
      <c r="S79" s="227"/>
      <c r="V79" s="547"/>
      <c r="W79" s="699"/>
      <c r="X79" s="1"/>
      <c r="Y79" s="1"/>
      <c r="Z79" s="1"/>
      <c r="AA79" s="290"/>
      <c r="AB79" s="39"/>
      <c r="AC79" s="382"/>
    </row>
    <row r="80" spans="1:29" ht="15.75" hidden="1" customHeight="1" thickBot="1" x14ac:dyDescent="0.3">
      <c r="A80" s="254"/>
      <c r="B80" s="92"/>
      <c r="C80" s="27"/>
      <c r="D80" s="298"/>
      <c r="E80" s="27"/>
      <c r="F80" s="75"/>
      <c r="G80" s="133"/>
      <c r="K80" s="297"/>
      <c r="L80" s="295"/>
      <c r="M80" s="296"/>
      <c r="N80" s="27"/>
      <c r="O80" s="294"/>
      <c r="P80" s="299"/>
      <c r="Q80" s="9"/>
      <c r="R80" s="255"/>
      <c r="S80" s="227"/>
      <c r="V80" s="541"/>
      <c r="W80" s="700"/>
      <c r="X80" s="1"/>
      <c r="Y80" s="1"/>
      <c r="Z80" s="1"/>
      <c r="AA80" s="292"/>
      <c r="AB80" s="33"/>
      <c r="AC80" s="83"/>
    </row>
    <row r="81" spans="1:29" ht="15.75" hidden="1" customHeight="1" thickBot="1" x14ac:dyDescent="0.3">
      <c r="A81" s="77">
        <v>1</v>
      </c>
      <c r="B81" s="60" t="s">
        <v>34</v>
      </c>
      <c r="C81" s="29" t="s">
        <v>33</v>
      </c>
      <c r="D81" s="24" t="s">
        <v>54</v>
      </c>
      <c r="E81" s="30" t="s">
        <v>11</v>
      </c>
      <c r="F81" s="75" t="s">
        <v>55</v>
      </c>
      <c r="G81" s="131">
        <v>17988.73</v>
      </c>
      <c r="K81" s="622">
        <v>1</v>
      </c>
      <c r="L81" s="625" t="s">
        <v>68</v>
      </c>
      <c r="M81" s="628" t="s">
        <v>107</v>
      </c>
      <c r="N81" s="29" t="s">
        <v>33</v>
      </c>
      <c r="O81" s="567" t="s">
        <v>103</v>
      </c>
      <c r="P81" s="46" t="s">
        <v>45</v>
      </c>
      <c r="Q81" s="25" t="s">
        <v>11</v>
      </c>
      <c r="R81" s="75" t="s">
        <v>106</v>
      </c>
      <c r="S81" s="35">
        <v>76384.22</v>
      </c>
      <c r="V81" s="558">
        <v>1</v>
      </c>
      <c r="W81" s="1"/>
      <c r="X81" s="1"/>
      <c r="Y81" s="558"/>
      <c r="Z81" s="1"/>
      <c r="AA81" s="1"/>
      <c r="AB81" s="1"/>
      <c r="AC81" s="100"/>
    </row>
    <row r="82" spans="1:29" ht="15.75" hidden="1" customHeight="1" thickBot="1" x14ac:dyDescent="0.3">
      <c r="A82" s="254"/>
      <c r="B82" s="92"/>
      <c r="C82" s="27"/>
      <c r="D82" s="24"/>
      <c r="E82" s="27"/>
      <c r="F82" s="75"/>
      <c r="G82" s="133"/>
      <c r="K82" s="688"/>
      <c r="L82" s="689"/>
      <c r="M82" s="690"/>
      <c r="N82" s="27"/>
      <c r="O82" s="547"/>
      <c r="P82" s="46"/>
      <c r="Q82" s="9"/>
      <c r="R82" s="255"/>
      <c r="S82" s="227"/>
      <c r="V82" s="558"/>
      <c r="W82" s="1"/>
      <c r="X82" s="1"/>
      <c r="Y82" s="558"/>
      <c r="Z82" s="1"/>
      <c r="AA82" s="1"/>
      <c r="AB82" s="1"/>
      <c r="AC82" s="100"/>
    </row>
    <row r="83" spans="1:29" ht="15.75" hidden="1" customHeight="1" thickBot="1" x14ac:dyDescent="0.3">
      <c r="A83" s="254"/>
      <c r="B83" s="92"/>
      <c r="C83" s="27"/>
      <c r="D83" s="24"/>
      <c r="E83" s="27"/>
      <c r="F83" s="75"/>
      <c r="G83" s="133"/>
      <c r="K83" s="688"/>
      <c r="L83" s="689"/>
      <c r="M83" s="690"/>
      <c r="N83" s="27"/>
      <c r="O83" s="547"/>
      <c r="P83" s="46"/>
      <c r="Q83" s="9"/>
      <c r="R83" s="255"/>
      <c r="S83" s="227"/>
      <c r="V83" s="558"/>
      <c r="W83" s="1"/>
      <c r="X83" s="1"/>
      <c r="Y83" s="558"/>
      <c r="Z83" s="1"/>
      <c r="AA83" s="1"/>
      <c r="AB83" s="1"/>
      <c r="AC83" s="100"/>
    </row>
    <row r="84" spans="1:29" ht="15.75" hidden="1" customHeight="1" thickBot="1" x14ac:dyDescent="0.3">
      <c r="A84" s="254"/>
      <c r="B84" s="92"/>
      <c r="C84" s="27"/>
      <c r="D84" s="24"/>
      <c r="E84" s="27"/>
      <c r="F84" s="75"/>
      <c r="G84" s="133"/>
      <c r="K84" s="688"/>
      <c r="L84" s="689"/>
      <c r="M84" s="690"/>
      <c r="N84" s="27"/>
      <c r="O84" s="547"/>
      <c r="P84" s="46"/>
      <c r="Q84" s="9"/>
      <c r="R84" s="255"/>
      <c r="S84" s="227"/>
      <c r="V84" s="558"/>
      <c r="W84" s="1"/>
      <c r="X84" s="1"/>
      <c r="Y84" s="558"/>
      <c r="Z84" s="1"/>
      <c r="AA84" s="1"/>
      <c r="AB84" s="1"/>
      <c r="AC84" s="100"/>
    </row>
    <row r="85" spans="1:29" ht="15.75" hidden="1" customHeight="1" thickBot="1" x14ac:dyDescent="0.3">
      <c r="A85" s="254"/>
      <c r="B85" s="92"/>
      <c r="C85" s="27"/>
      <c r="D85" s="24"/>
      <c r="E85" s="27"/>
      <c r="F85" s="75"/>
      <c r="G85" s="133"/>
      <c r="K85" s="688"/>
      <c r="L85" s="689"/>
      <c r="M85" s="690"/>
      <c r="N85" s="27"/>
      <c r="O85" s="547"/>
      <c r="P85" s="46"/>
      <c r="Q85" s="9"/>
      <c r="R85" s="255"/>
      <c r="S85" s="227"/>
      <c r="V85" s="558"/>
      <c r="W85" s="1"/>
      <c r="X85" s="1"/>
      <c r="Y85" s="558"/>
      <c r="Z85" s="1"/>
      <c r="AA85" s="1"/>
      <c r="AB85" s="1"/>
      <c r="AC85" s="100"/>
    </row>
    <row r="86" spans="1:29" ht="15.75" hidden="1" customHeight="1" thickBot="1" x14ac:dyDescent="0.3">
      <c r="A86" s="254"/>
      <c r="B86" s="92"/>
      <c r="C86" s="27"/>
      <c r="D86" s="24"/>
      <c r="E86" s="27"/>
      <c r="F86" s="75"/>
      <c r="G86" s="133"/>
      <c r="K86" s="688"/>
      <c r="L86" s="689"/>
      <c r="M86" s="690"/>
      <c r="N86" s="27"/>
      <c r="O86" s="547"/>
      <c r="P86" s="46"/>
      <c r="Q86" s="9"/>
      <c r="R86" s="255"/>
      <c r="S86" s="227"/>
      <c r="V86" s="558"/>
      <c r="W86" s="1"/>
      <c r="X86" s="1"/>
      <c r="Y86" s="558"/>
      <c r="Z86" s="1"/>
      <c r="AA86" s="1"/>
      <c r="AB86" s="1"/>
      <c r="AC86" s="100"/>
    </row>
    <row r="87" spans="1:29" ht="15.75" hidden="1" customHeight="1" thickBot="1" x14ac:dyDescent="0.3">
      <c r="A87" s="254"/>
      <c r="B87" s="92"/>
      <c r="C87" s="27"/>
      <c r="D87" s="24"/>
      <c r="E87" s="27"/>
      <c r="F87" s="75"/>
      <c r="G87" s="133"/>
      <c r="K87" s="688"/>
      <c r="L87" s="689"/>
      <c r="M87" s="690"/>
      <c r="N87" s="27"/>
      <c r="O87" s="547"/>
      <c r="P87" s="46"/>
      <c r="Q87" s="9"/>
      <c r="R87" s="255"/>
      <c r="S87" s="227"/>
      <c r="V87" s="558"/>
      <c r="W87" s="1"/>
      <c r="X87" s="1"/>
      <c r="Y87" s="558"/>
      <c r="Z87" s="1"/>
      <c r="AA87" s="1"/>
      <c r="AB87" s="1"/>
      <c r="AC87" s="100"/>
    </row>
    <row r="88" spans="1:29" ht="15.75" hidden="1" customHeight="1" thickBot="1" x14ac:dyDescent="0.3">
      <c r="A88" s="134">
        <v>2</v>
      </c>
      <c r="B88" s="92" t="s">
        <v>39</v>
      </c>
      <c r="C88" s="27" t="s">
        <v>28</v>
      </c>
      <c r="D88" s="132" t="s">
        <v>56</v>
      </c>
      <c r="E88" s="27" t="s">
        <v>11</v>
      </c>
      <c r="F88" s="245" t="s">
        <v>57</v>
      </c>
      <c r="G88" s="133">
        <v>89650.86</v>
      </c>
      <c r="K88" s="688"/>
      <c r="L88" s="689"/>
      <c r="M88" s="690"/>
      <c r="N88" s="27" t="s">
        <v>28</v>
      </c>
      <c r="O88" s="547"/>
      <c r="P88" s="132"/>
      <c r="Q88" s="1"/>
      <c r="R88" s="39"/>
      <c r="S88" s="13"/>
      <c r="V88" s="558"/>
      <c r="W88" s="1"/>
      <c r="X88" s="1"/>
      <c r="Y88" s="558"/>
      <c r="Z88" s="1"/>
      <c r="AA88" s="1"/>
      <c r="AB88" s="1"/>
      <c r="AC88" s="100"/>
    </row>
    <row r="89" spans="1:29" ht="15.75" hidden="1" customHeight="1" thickBot="1" x14ac:dyDescent="0.3">
      <c r="A89" s="77">
        <v>1</v>
      </c>
      <c r="B89" s="60" t="s">
        <v>34</v>
      </c>
      <c r="C89" s="29" t="s">
        <v>33</v>
      </c>
      <c r="D89" s="24" t="s">
        <v>54</v>
      </c>
      <c r="E89" s="30" t="s">
        <v>11</v>
      </c>
      <c r="F89" s="75" t="s">
        <v>55</v>
      </c>
      <c r="G89" s="131">
        <v>17988.73</v>
      </c>
      <c r="K89" s="622">
        <v>1</v>
      </c>
      <c r="L89" s="625" t="s">
        <v>68</v>
      </c>
      <c r="M89" s="628" t="s">
        <v>107</v>
      </c>
      <c r="N89" s="29" t="s">
        <v>33</v>
      </c>
      <c r="O89" s="567" t="s">
        <v>103</v>
      </c>
      <c r="P89" s="46" t="s">
        <v>45</v>
      </c>
      <c r="Q89" s="25" t="s">
        <v>11</v>
      </c>
      <c r="R89" s="75" t="s">
        <v>106</v>
      </c>
      <c r="S89" s="35">
        <v>76384.22</v>
      </c>
      <c r="V89" s="558"/>
      <c r="W89" s="1"/>
      <c r="X89" s="1"/>
      <c r="Y89" s="1"/>
      <c r="Z89" s="1"/>
      <c r="AA89" s="1"/>
      <c r="AB89" s="1"/>
      <c r="AC89" s="100"/>
    </row>
    <row r="90" spans="1:29" ht="15.75" hidden="1" customHeight="1" thickBot="1" x14ac:dyDescent="0.3">
      <c r="A90" s="254"/>
      <c r="B90" s="92"/>
      <c r="C90" s="27"/>
      <c r="D90" s="24"/>
      <c r="E90" s="27"/>
      <c r="F90" s="75"/>
      <c r="G90" s="133"/>
      <c r="K90" s="688"/>
      <c r="L90" s="689"/>
      <c r="M90" s="690"/>
      <c r="N90" s="27"/>
      <c r="O90" s="547"/>
      <c r="P90" s="46"/>
      <c r="Q90" s="9"/>
      <c r="R90" s="255"/>
      <c r="S90" s="227"/>
      <c r="V90" s="558"/>
      <c r="W90" s="1"/>
      <c r="X90" s="1"/>
      <c r="Y90" s="1"/>
      <c r="Z90" s="1"/>
      <c r="AA90" s="1"/>
      <c r="AB90" s="1"/>
      <c r="AC90" s="100"/>
    </row>
    <row r="91" spans="1:29" ht="15.75" hidden="1" customHeight="1" thickBot="1" x14ac:dyDescent="0.3">
      <c r="A91" s="134">
        <v>2</v>
      </c>
      <c r="B91" s="92" t="s">
        <v>39</v>
      </c>
      <c r="C91" s="27" t="s">
        <v>28</v>
      </c>
      <c r="D91" s="132" t="s">
        <v>56</v>
      </c>
      <c r="E91" s="27" t="s">
        <v>11</v>
      </c>
      <c r="F91" s="26" t="s">
        <v>57</v>
      </c>
      <c r="G91" s="133">
        <v>89650.86</v>
      </c>
      <c r="K91" s="688"/>
      <c r="L91" s="689"/>
      <c r="M91" s="690"/>
      <c r="N91" s="27" t="s">
        <v>28</v>
      </c>
      <c r="O91" s="547"/>
      <c r="P91" s="132"/>
      <c r="Q91" s="1"/>
      <c r="R91" s="39"/>
      <c r="S91" s="13"/>
      <c r="V91" s="561"/>
      <c r="W91" s="316"/>
      <c r="X91" s="316"/>
      <c r="Y91" s="316"/>
      <c r="Z91" s="316"/>
      <c r="AA91" s="316"/>
      <c r="AB91" s="316"/>
      <c r="AC91" s="212"/>
    </row>
    <row r="92" spans="1:29" ht="15.75" customHeight="1" thickBot="1" x14ac:dyDescent="0.3">
      <c r="A92" s="693" t="s">
        <v>29</v>
      </c>
      <c r="B92" s="694"/>
      <c r="C92" s="694"/>
      <c r="D92" s="694"/>
      <c r="E92" s="694"/>
      <c r="F92" s="695"/>
      <c r="G92" s="141" t="e">
        <f>G89+G91+#REF!</f>
        <v>#REF!</v>
      </c>
      <c r="K92" s="696" t="s">
        <v>46</v>
      </c>
      <c r="L92" s="697"/>
      <c r="M92" s="697"/>
      <c r="N92" s="697"/>
      <c r="O92" s="697"/>
      <c r="P92" s="697"/>
      <c r="Q92" s="697"/>
      <c r="R92" s="698"/>
      <c r="S92" s="219" t="e">
        <f>S89+S91+#REF!</f>
        <v>#REF!</v>
      </c>
      <c r="V92" s="601" t="s">
        <v>131</v>
      </c>
      <c r="W92" s="602"/>
      <c r="X92" s="602"/>
      <c r="Y92" s="602"/>
      <c r="Z92" s="602"/>
      <c r="AA92" s="602"/>
      <c r="AB92" s="603"/>
      <c r="AC92" s="19">
        <f>SUM(AC77:AC91)</f>
        <v>0</v>
      </c>
    </row>
    <row r="93" spans="1:29" ht="15.75" hidden="1" customHeight="1" thickBot="1" x14ac:dyDescent="0.3">
      <c r="A93" s="216"/>
      <c r="B93" s="217"/>
      <c r="C93" s="217"/>
      <c r="D93" s="217"/>
      <c r="E93" s="217"/>
      <c r="F93" s="217"/>
      <c r="G93" s="141"/>
      <c r="K93" s="214"/>
      <c r="L93" s="215"/>
      <c r="M93" s="215"/>
      <c r="N93" s="215"/>
      <c r="O93" s="215"/>
      <c r="P93" s="215"/>
      <c r="Q93" s="215"/>
      <c r="R93" s="215"/>
      <c r="S93" s="196"/>
      <c r="V93" s="375"/>
      <c r="W93" s="376"/>
      <c r="X93" s="374"/>
      <c r="Y93" s="374"/>
      <c r="Z93" s="374"/>
      <c r="AA93" s="374"/>
      <c r="AB93" s="365"/>
      <c r="AC93" s="370"/>
    </row>
    <row r="94" spans="1:29" ht="15.75" hidden="1" customHeight="1" thickBot="1" x14ac:dyDescent="0.3">
      <c r="A94" s="393"/>
      <c r="B94" s="394"/>
      <c r="C94" s="394"/>
      <c r="D94" s="394"/>
      <c r="E94" s="394"/>
      <c r="F94" s="394"/>
      <c r="G94" s="398"/>
      <c r="H94" s="270"/>
      <c r="I94" s="270"/>
      <c r="J94" s="270"/>
      <c r="K94" s="396"/>
      <c r="L94" s="397"/>
      <c r="M94" s="397"/>
      <c r="N94" s="397"/>
      <c r="O94" s="397"/>
      <c r="P94" s="397"/>
      <c r="Q94" s="397"/>
      <c r="R94" s="397"/>
      <c r="S94" s="399"/>
      <c r="T94" s="270"/>
      <c r="U94" s="270"/>
      <c r="V94" s="559">
        <v>1</v>
      </c>
      <c r="W94" s="676" t="s">
        <v>109</v>
      </c>
      <c r="X94" s="248"/>
      <c r="Y94" s="248"/>
      <c r="Z94" s="248"/>
      <c r="AA94" s="539"/>
      <c r="AB94" s="251"/>
      <c r="AC94" s="337"/>
    </row>
    <row r="95" spans="1:29" ht="15.75" hidden="1" customHeight="1" thickBot="1" x14ac:dyDescent="0.3">
      <c r="A95" s="393"/>
      <c r="B95" s="394"/>
      <c r="C95" s="394"/>
      <c r="D95" s="394"/>
      <c r="E95" s="394"/>
      <c r="F95" s="394"/>
      <c r="G95" s="398"/>
      <c r="H95" s="270"/>
      <c r="I95" s="270"/>
      <c r="J95" s="270"/>
      <c r="K95" s="396"/>
      <c r="L95" s="397"/>
      <c r="M95" s="397"/>
      <c r="N95" s="397"/>
      <c r="O95" s="397"/>
      <c r="P95" s="397"/>
      <c r="Q95" s="397"/>
      <c r="R95" s="397"/>
      <c r="S95" s="399"/>
      <c r="T95" s="270"/>
      <c r="U95" s="270"/>
      <c r="V95" s="679"/>
      <c r="W95" s="677"/>
      <c r="X95" s="225"/>
      <c r="Y95" s="225"/>
      <c r="Z95" s="225"/>
      <c r="AA95" s="535"/>
      <c r="AB95" s="281"/>
      <c r="AC95" s="225"/>
    </row>
    <row r="96" spans="1:29" ht="15.75" hidden="1" customHeight="1" thickBot="1" x14ac:dyDescent="0.3">
      <c r="A96" s="393"/>
      <c r="B96" s="394"/>
      <c r="C96" s="394"/>
      <c r="D96" s="394"/>
      <c r="E96" s="394"/>
      <c r="F96" s="394"/>
      <c r="G96" s="398"/>
      <c r="H96" s="270"/>
      <c r="I96" s="270"/>
      <c r="J96" s="270"/>
      <c r="K96" s="396"/>
      <c r="L96" s="397"/>
      <c r="M96" s="397"/>
      <c r="N96" s="397"/>
      <c r="O96" s="397"/>
      <c r="P96" s="397"/>
      <c r="Q96" s="397"/>
      <c r="R96" s="397"/>
      <c r="S96" s="399"/>
      <c r="T96" s="270"/>
      <c r="U96" s="270"/>
      <c r="V96" s="560"/>
      <c r="W96" s="678"/>
      <c r="X96" s="36"/>
      <c r="Y96" s="36"/>
      <c r="Z96" s="36"/>
      <c r="AA96" s="36"/>
      <c r="AB96" s="65"/>
      <c r="AC96" s="70"/>
    </row>
    <row r="97" spans="1:32" ht="15.75" customHeight="1" x14ac:dyDescent="0.25">
      <c r="A97" s="395">
        <v>1</v>
      </c>
      <c r="B97" s="143" t="s">
        <v>39</v>
      </c>
      <c r="C97" s="400" t="s">
        <v>58</v>
      </c>
      <c r="D97" s="400" t="s">
        <v>59</v>
      </c>
      <c r="E97" s="400" t="s">
        <v>11</v>
      </c>
      <c r="F97" s="401" t="s">
        <v>61</v>
      </c>
      <c r="G97" s="402">
        <v>291641.86</v>
      </c>
      <c r="H97" s="270"/>
      <c r="I97" s="270"/>
      <c r="J97" s="270"/>
      <c r="K97" s="635">
        <v>1</v>
      </c>
      <c r="L97" s="672" t="s">
        <v>109</v>
      </c>
      <c r="M97" s="403"/>
      <c r="N97" s="400"/>
      <c r="O97" s="400"/>
      <c r="P97" s="400"/>
      <c r="Q97" s="400"/>
      <c r="R97" s="400"/>
      <c r="S97" s="404"/>
      <c r="T97" s="270"/>
      <c r="U97" s="270"/>
      <c r="V97" s="559">
        <v>1</v>
      </c>
      <c r="W97" s="676" t="s">
        <v>109</v>
      </c>
      <c r="X97" s="248" t="s">
        <v>149</v>
      </c>
      <c r="Y97" s="248" t="s">
        <v>194</v>
      </c>
      <c r="Z97" s="248" t="s">
        <v>195</v>
      </c>
      <c r="AA97" s="545" t="s">
        <v>11</v>
      </c>
      <c r="AB97" s="251" t="s">
        <v>196</v>
      </c>
      <c r="AC97" s="337">
        <v>25741.95</v>
      </c>
    </row>
    <row r="98" spans="1:32" ht="15.75" customHeight="1" thickBot="1" x14ac:dyDescent="0.3">
      <c r="A98" s="144"/>
      <c r="B98" s="405" t="s">
        <v>60</v>
      </c>
      <c r="C98" s="405"/>
      <c r="D98" s="405"/>
      <c r="E98" s="405" t="s">
        <v>11</v>
      </c>
      <c r="F98" s="406" t="s">
        <v>62</v>
      </c>
      <c r="G98" s="407">
        <v>144718.13</v>
      </c>
      <c r="H98" s="270"/>
      <c r="I98" s="270"/>
      <c r="J98" s="270"/>
      <c r="K98" s="552"/>
      <c r="L98" s="673"/>
      <c r="M98" s="405"/>
      <c r="N98" s="405"/>
      <c r="O98" s="405"/>
      <c r="P98" s="405"/>
      <c r="Q98" s="405"/>
      <c r="R98" s="405"/>
      <c r="S98" s="408"/>
      <c r="T98" s="270"/>
      <c r="U98" s="270"/>
      <c r="V98" s="560"/>
      <c r="W98" s="546"/>
      <c r="X98" s="225" t="s">
        <v>197</v>
      </c>
      <c r="Y98" s="225"/>
      <c r="Z98" s="225"/>
      <c r="AA98" s="535"/>
      <c r="AB98" s="225"/>
      <c r="AC98" s="225"/>
    </row>
    <row r="99" spans="1:32" ht="15.75" customHeight="1" x14ac:dyDescent="0.25">
      <c r="A99" s="144"/>
      <c r="B99" s="409"/>
      <c r="C99" s="405"/>
      <c r="D99" s="405"/>
      <c r="E99" s="405" t="s">
        <v>11</v>
      </c>
      <c r="F99" s="406" t="s">
        <v>63</v>
      </c>
      <c r="G99" s="407">
        <v>135571.5</v>
      </c>
      <c r="H99" s="270"/>
      <c r="I99" s="270"/>
      <c r="J99" s="270"/>
      <c r="K99" s="552"/>
      <c r="L99" s="673"/>
      <c r="M99" s="409"/>
      <c r="N99" s="405"/>
      <c r="O99" s="405"/>
      <c r="P99" s="405"/>
      <c r="Q99" s="405"/>
      <c r="R99" s="406"/>
      <c r="S99" s="407"/>
      <c r="T99" s="270"/>
      <c r="U99" s="270"/>
      <c r="V99" s="691">
        <v>2</v>
      </c>
      <c r="W99" s="565" t="s">
        <v>109</v>
      </c>
      <c r="X99" s="248" t="s">
        <v>149</v>
      </c>
      <c r="Y99" s="248" t="s">
        <v>125</v>
      </c>
      <c r="Z99" s="248" t="s">
        <v>187</v>
      </c>
      <c r="AA99" s="457" t="s">
        <v>11</v>
      </c>
      <c r="AB99" s="49" t="s">
        <v>188</v>
      </c>
      <c r="AC99" s="232">
        <v>9018.67</v>
      </c>
    </row>
    <row r="100" spans="1:32" ht="18" customHeight="1" thickBot="1" x14ac:dyDescent="0.3">
      <c r="A100" s="144"/>
      <c r="B100" s="409"/>
      <c r="C100" s="405"/>
      <c r="D100" s="405"/>
      <c r="E100" s="405"/>
      <c r="F100" s="406"/>
      <c r="G100" s="407"/>
      <c r="H100" s="270"/>
      <c r="I100" s="270"/>
      <c r="J100" s="270"/>
      <c r="K100" s="552"/>
      <c r="L100" s="673"/>
      <c r="M100" s="409"/>
      <c r="N100" s="405"/>
      <c r="O100" s="405"/>
      <c r="P100" s="405"/>
      <c r="Q100" s="405"/>
      <c r="R100" s="406"/>
      <c r="S100" s="407"/>
      <c r="T100" s="270"/>
      <c r="U100" s="270"/>
      <c r="V100" s="692"/>
      <c r="W100" s="566"/>
      <c r="X100" s="432" t="s">
        <v>189</v>
      </c>
      <c r="Y100" s="432"/>
      <c r="Z100" s="432"/>
      <c r="AA100" s="293"/>
      <c r="AB100" s="39"/>
      <c r="AC100" s="89"/>
    </row>
    <row r="101" spans="1:32" ht="18" customHeight="1" x14ac:dyDescent="0.25">
      <c r="A101" s="144"/>
      <c r="B101" s="409"/>
      <c r="C101" s="405"/>
      <c r="D101" s="405"/>
      <c r="E101" s="405"/>
      <c r="F101" s="406"/>
      <c r="G101" s="407"/>
      <c r="H101" s="270"/>
      <c r="I101" s="270"/>
      <c r="J101" s="270"/>
      <c r="K101" s="552"/>
      <c r="L101" s="673"/>
      <c r="M101" s="409"/>
      <c r="N101" s="405"/>
      <c r="O101" s="405"/>
      <c r="P101" s="405"/>
      <c r="Q101" s="405"/>
      <c r="R101" s="406"/>
      <c r="S101" s="407"/>
      <c r="T101" s="270"/>
      <c r="U101" s="270"/>
      <c r="V101" s="649">
        <v>3</v>
      </c>
      <c r="W101" s="567" t="s">
        <v>109</v>
      </c>
      <c r="X101" s="248" t="s">
        <v>149</v>
      </c>
      <c r="Y101" s="248" t="s">
        <v>146</v>
      </c>
      <c r="Z101" s="248" t="s">
        <v>182</v>
      </c>
      <c r="AA101" s="462" t="s">
        <v>11</v>
      </c>
      <c r="AB101" s="39" t="s">
        <v>184</v>
      </c>
      <c r="AC101" s="89">
        <v>10734.46</v>
      </c>
    </row>
    <row r="102" spans="1:32" ht="18" customHeight="1" x14ac:dyDescent="0.25">
      <c r="A102" s="144"/>
      <c r="B102" s="409"/>
      <c r="C102" s="405"/>
      <c r="D102" s="405"/>
      <c r="E102" s="405"/>
      <c r="F102" s="406"/>
      <c r="G102" s="407"/>
      <c r="H102" s="270"/>
      <c r="I102" s="270"/>
      <c r="J102" s="270"/>
      <c r="K102" s="552"/>
      <c r="L102" s="673"/>
      <c r="M102" s="409"/>
      <c r="N102" s="405"/>
      <c r="O102" s="405"/>
      <c r="P102" s="405"/>
      <c r="Q102" s="405"/>
      <c r="R102" s="406"/>
      <c r="S102" s="407"/>
      <c r="T102" s="270"/>
      <c r="U102" s="270"/>
      <c r="V102" s="650"/>
      <c r="W102" s="547"/>
      <c r="X102" s="432" t="s">
        <v>183</v>
      </c>
      <c r="Y102" s="432"/>
      <c r="Z102" s="432"/>
      <c r="AA102" s="462" t="s">
        <v>11</v>
      </c>
      <c r="AB102" s="39" t="s">
        <v>185</v>
      </c>
      <c r="AC102" s="89">
        <v>5535.18</v>
      </c>
    </row>
    <row r="103" spans="1:32" ht="18" customHeight="1" thickBot="1" x14ac:dyDescent="0.3">
      <c r="A103" s="144"/>
      <c r="B103" s="409"/>
      <c r="C103" s="405"/>
      <c r="D103" s="405"/>
      <c r="E103" s="405"/>
      <c r="F103" s="406"/>
      <c r="G103" s="407"/>
      <c r="H103" s="270"/>
      <c r="I103" s="270"/>
      <c r="J103" s="270"/>
      <c r="K103" s="552"/>
      <c r="L103" s="673"/>
      <c r="M103" s="409"/>
      <c r="N103" s="405"/>
      <c r="O103" s="405"/>
      <c r="P103" s="405"/>
      <c r="Q103" s="405"/>
      <c r="R103" s="406"/>
      <c r="S103" s="407"/>
      <c r="T103" s="270"/>
      <c r="U103" s="270"/>
      <c r="V103" s="651"/>
      <c r="W103" s="568"/>
      <c r="X103" s="415"/>
      <c r="Y103" s="444"/>
      <c r="Z103" s="302"/>
      <c r="AA103" s="462" t="s">
        <v>11</v>
      </c>
      <c r="AB103" s="39" t="s">
        <v>186</v>
      </c>
      <c r="AC103" s="89">
        <v>8959.1299999999992</v>
      </c>
    </row>
    <row r="104" spans="1:32" ht="15.75" customHeight="1" thickBot="1" x14ac:dyDescent="0.3">
      <c r="A104" s="134"/>
      <c r="B104" s="410"/>
      <c r="C104" s="411"/>
      <c r="D104" s="411"/>
      <c r="E104" s="411"/>
      <c r="F104" s="412"/>
      <c r="G104" s="413"/>
      <c r="H104" s="270"/>
      <c r="I104" s="270"/>
      <c r="J104" s="270"/>
      <c r="K104" s="552"/>
      <c r="L104" s="673"/>
      <c r="M104" s="410"/>
      <c r="N104" s="411"/>
      <c r="O104" s="411"/>
      <c r="P104" s="411"/>
      <c r="Q104" s="411"/>
      <c r="R104" s="412"/>
      <c r="S104" s="413"/>
      <c r="T104" s="270"/>
      <c r="U104" s="270"/>
      <c r="V104" s="563">
        <v>4</v>
      </c>
      <c r="W104" s="554" t="s">
        <v>109</v>
      </c>
      <c r="X104" s="248" t="s">
        <v>149</v>
      </c>
      <c r="Y104" s="248" t="s">
        <v>190</v>
      </c>
      <c r="Z104" s="32" t="s">
        <v>191</v>
      </c>
      <c r="AA104" s="492" t="s">
        <v>11</v>
      </c>
      <c r="AB104" s="33" t="s">
        <v>193</v>
      </c>
      <c r="AC104" s="106">
        <v>43466.35</v>
      </c>
    </row>
    <row r="105" spans="1:32" ht="15.75" customHeight="1" thickBot="1" x14ac:dyDescent="0.3">
      <c r="A105" s="134"/>
      <c r="B105" s="410"/>
      <c r="C105" s="411"/>
      <c r="D105" s="411"/>
      <c r="E105" s="411"/>
      <c r="F105" s="412"/>
      <c r="G105" s="413"/>
      <c r="H105" s="270"/>
      <c r="I105" s="270"/>
      <c r="J105" s="270"/>
      <c r="K105" s="552"/>
      <c r="L105" s="673"/>
      <c r="M105" s="410"/>
      <c r="N105" s="411"/>
      <c r="O105" s="411"/>
      <c r="P105" s="411"/>
      <c r="Q105" s="411"/>
      <c r="R105" s="412"/>
      <c r="S105" s="413"/>
      <c r="T105" s="270"/>
      <c r="U105" s="270"/>
      <c r="V105" s="563"/>
      <c r="W105" s="554"/>
      <c r="X105" s="432" t="s">
        <v>192</v>
      </c>
      <c r="Y105" s="432"/>
      <c r="Z105" s="14"/>
      <c r="AA105" s="492"/>
      <c r="AB105" s="33"/>
      <c r="AC105" s="106"/>
    </row>
    <row r="106" spans="1:32" ht="15.75" hidden="1" customHeight="1" thickBot="1" x14ac:dyDescent="0.3">
      <c r="A106" s="134"/>
      <c r="B106" s="410"/>
      <c r="C106" s="411"/>
      <c r="D106" s="411"/>
      <c r="E106" s="411"/>
      <c r="F106" s="412"/>
      <c r="G106" s="413"/>
      <c r="H106" s="270"/>
      <c r="I106" s="270"/>
      <c r="J106" s="270"/>
      <c r="K106" s="552"/>
      <c r="L106" s="673"/>
      <c r="M106" s="410"/>
      <c r="N106" s="411"/>
      <c r="O106" s="411"/>
      <c r="P106" s="411"/>
      <c r="Q106" s="411"/>
      <c r="R106" s="412"/>
      <c r="S106" s="413"/>
      <c r="T106" s="270"/>
      <c r="U106" s="270"/>
      <c r="V106" s="564"/>
      <c r="W106" s="554"/>
      <c r="X106" s="316"/>
      <c r="Y106" s="316"/>
      <c r="Z106" s="316"/>
      <c r="AA106" s="316"/>
      <c r="AB106" s="124"/>
      <c r="AC106" s="212"/>
    </row>
    <row r="107" spans="1:32" ht="15.75" customHeight="1" thickBot="1" x14ac:dyDescent="0.3">
      <c r="A107" s="134"/>
      <c r="B107" s="410"/>
      <c r="C107" s="411"/>
      <c r="D107" s="411"/>
      <c r="E107" s="411"/>
      <c r="F107" s="412"/>
      <c r="G107" s="413"/>
      <c r="H107" s="270"/>
      <c r="I107" s="270"/>
      <c r="J107" s="270"/>
      <c r="K107" s="552"/>
      <c r="L107" s="673"/>
      <c r="M107" s="410"/>
      <c r="N107" s="411"/>
      <c r="O107" s="411"/>
      <c r="P107" s="411"/>
      <c r="Q107" s="411"/>
      <c r="R107" s="412"/>
      <c r="S107" s="413"/>
      <c r="T107" s="270"/>
      <c r="U107" s="270"/>
      <c r="V107" s="569">
        <v>5</v>
      </c>
      <c r="W107" s="533" t="s">
        <v>109</v>
      </c>
      <c r="X107" s="246" t="s">
        <v>149</v>
      </c>
      <c r="Y107" s="248" t="s">
        <v>198</v>
      </c>
      <c r="Z107" s="248" t="s">
        <v>199</v>
      </c>
      <c r="AA107" s="493" t="s">
        <v>11</v>
      </c>
      <c r="AB107" s="251" t="s">
        <v>200</v>
      </c>
      <c r="AC107" s="337">
        <v>67457.63</v>
      </c>
      <c r="AF107" s="84"/>
    </row>
    <row r="108" spans="1:32" ht="15.75" customHeight="1" thickBot="1" x14ac:dyDescent="0.3">
      <c r="A108" s="134"/>
      <c r="B108" s="410"/>
      <c r="C108" s="411"/>
      <c r="D108" s="411"/>
      <c r="E108" s="411"/>
      <c r="F108" s="412"/>
      <c r="G108" s="413"/>
      <c r="H108" s="270"/>
      <c r="I108" s="270"/>
      <c r="J108" s="270"/>
      <c r="K108" s="552"/>
      <c r="L108" s="673"/>
      <c r="M108" s="410"/>
      <c r="N108" s="411"/>
      <c r="O108" s="411"/>
      <c r="P108" s="411"/>
      <c r="Q108" s="411"/>
      <c r="R108" s="412"/>
      <c r="S108" s="413"/>
      <c r="T108" s="270"/>
      <c r="U108" s="270"/>
      <c r="V108" s="570"/>
      <c r="W108" s="535"/>
      <c r="X108" s="250" t="s">
        <v>201</v>
      </c>
      <c r="Y108" s="432"/>
      <c r="Z108" s="432"/>
      <c r="AA108" s="432"/>
      <c r="AB108" s="432"/>
      <c r="AC108" s="432"/>
    </row>
    <row r="109" spans="1:32" ht="15.75" hidden="1" customHeight="1" x14ac:dyDescent="0.25">
      <c r="A109" s="134"/>
      <c r="B109" s="410"/>
      <c r="C109" s="411"/>
      <c r="D109" s="411"/>
      <c r="E109" s="411"/>
      <c r="F109" s="412"/>
      <c r="G109" s="413"/>
      <c r="H109" s="270"/>
      <c r="I109" s="270"/>
      <c r="J109" s="270"/>
      <c r="K109" s="552"/>
      <c r="L109" s="673"/>
      <c r="M109" s="410"/>
      <c r="N109" s="411"/>
      <c r="O109" s="411"/>
      <c r="P109" s="411"/>
      <c r="Q109" s="411"/>
      <c r="R109" s="412"/>
      <c r="S109" s="413"/>
      <c r="T109" s="270"/>
      <c r="U109" s="270"/>
      <c r="V109" s="551"/>
      <c r="W109" s="555"/>
      <c r="X109" s="248"/>
      <c r="Y109" s="248"/>
      <c r="Z109" s="248"/>
      <c r="AA109" s="387"/>
      <c r="AB109" s="251"/>
      <c r="AC109" s="337"/>
    </row>
    <row r="110" spans="1:32" ht="15.75" hidden="1" customHeight="1" thickBot="1" x14ac:dyDescent="0.3">
      <c r="A110" s="134"/>
      <c r="B110" s="410"/>
      <c r="C110" s="411"/>
      <c r="D110" s="411"/>
      <c r="E110" s="411"/>
      <c r="F110" s="412"/>
      <c r="G110" s="413"/>
      <c r="H110" s="270"/>
      <c r="I110" s="270"/>
      <c r="J110" s="270"/>
      <c r="K110" s="552"/>
      <c r="L110" s="673"/>
      <c r="M110" s="410"/>
      <c r="N110" s="411"/>
      <c r="O110" s="411"/>
      <c r="P110" s="411"/>
      <c r="Q110" s="411"/>
      <c r="R110" s="412"/>
      <c r="S110" s="413"/>
      <c r="T110" s="270"/>
      <c r="U110" s="270"/>
      <c r="V110" s="552"/>
      <c r="W110" s="571"/>
      <c r="X110" s="226"/>
      <c r="Y110" s="226"/>
      <c r="Z110" s="226"/>
      <c r="AA110" s="226"/>
      <c r="AB110" s="226"/>
      <c r="AC110" s="226"/>
    </row>
    <row r="111" spans="1:32" ht="15.75" hidden="1" customHeight="1" thickBot="1" x14ac:dyDescent="0.3">
      <c r="A111" s="134"/>
      <c r="B111" s="410"/>
      <c r="C111" s="411"/>
      <c r="D111" s="411"/>
      <c r="E111" s="411"/>
      <c r="F111" s="412"/>
      <c r="G111" s="413"/>
      <c r="H111" s="270"/>
      <c r="I111" s="270"/>
      <c r="J111" s="270"/>
      <c r="K111" s="552"/>
      <c r="L111" s="673"/>
      <c r="M111" s="410"/>
      <c r="N111" s="411"/>
      <c r="O111" s="411"/>
      <c r="P111" s="411"/>
      <c r="Q111" s="411"/>
      <c r="R111" s="412"/>
      <c r="S111" s="413"/>
      <c r="T111" s="270"/>
      <c r="U111" s="270"/>
      <c r="V111" s="552"/>
      <c r="W111" s="572"/>
      <c r="X111" s="322"/>
      <c r="Y111" s="226"/>
      <c r="Z111" s="226"/>
      <c r="AA111" s="69"/>
      <c r="AB111" s="39"/>
      <c r="AC111" s="89"/>
    </row>
    <row r="112" spans="1:32" ht="15.75" hidden="1" customHeight="1" thickBot="1" x14ac:dyDescent="0.3">
      <c r="A112" s="134"/>
      <c r="B112" s="410"/>
      <c r="C112" s="411"/>
      <c r="D112" s="411"/>
      <c r="E112" s="411"/>
      <c r="F112" s="412"/>
      <c r="G112" s="413"/>
      <c r="H112" s="270"/>
      <c r="I112" s="270"/>
      <c r="J112" s="270"/>
      <c r="K112" s="552"/>
      <c r="L112" s="673"/>
      <c r="M112" s="410"/>
      <c r="N112" s="411"/>
      <c r="O112" s="411"/>
      <c r="P112" s="411"/>
      <c r="Q112" s="411"/>
      <c r="R112" s="412"/>
      <c r="S112" s="413"/>
      <c r="T112" s="270"/>
      <c r="U112" s="270"/>
      <c r="V112" s="553"/>
      <c r="W112" s="279"/>
      <c r="X112" s="36"/>
      <c r="Y112" s="36"/>
      <c r="Z112" s="36"/>
      <c r="AA112" s="36"/>
      <c r="AB112" s="36"/>
      <c r="AC112" s="70"/>
    </row>
    <row r="113" spans="1:32" ht="15.75" customHeight="1" x14ac:dyDescent="0.25">
      <c r="A113" s="134"/>
      <c r="B113" s="410"/>
      <c r="C113" s="411"/>
      <c r="D113" s="411"/>
      <c r="E113" s="411"/>
      <c r="F113" s="412"/>
      <c r="G113" s="413"/>
      <c r="H113" s="270"/>
      <c r="I113" s="270"/>
      <c r="J113" s="270"/>
      <c r="K113" s="552"/>
      <c r="L113" s="673"/>
      <c r="M113" s="410"/>
      <c r="N113" s="411"/>
      <c r="O113" s="411"/>
      <c r="P113" s="411"/>
      <c r="Q113" s="411"/>
      <c r="R113" s="412"/>
      <c r="S113" s="413"/>
      <c r="T113" s="270"/>
      <c r="U113" s="270"/>
      <c r="V113" s="551">
        <v>6</v>
      </c>
      <c r="W113" s="555" t="s">
        <v>109</v>
      </c>
      <c r="X113" s="248" t="s">
        <v>149</v>
      </c>
      <c r="Y113" s="248" t="s">
        <v>215</v>
      </c>
      <c r="Z113" s="248" t="s">
        <v>216</v>
      </c>
      <c r="AA113" s="332" t="s">
        <v>11</v>
      </c>
      <c r="AB113" s="251" t="s">
        <v>217</v>
      </c>
      <c r="AC113" s="337">
        <v>65799.94</v>
      </c>
    </row>
    <row r="114" spans="1:32" ht="15.75" customHeight="1" thickBot="1" x14ac:dyDescent="0.3">
      <c r="A114" s="134"/>
      <c r="B114" s="410"/>
      <c r="C114" s="411"/>
      <c r="D114" s="411"/>
      <c r="E114" s="411"/>
      <c r="F114" s="412"/>
      <c r="G114" s="413"/>
      <c r="H114" s="270"/>
      <c r="I114" s="270"/>
      <c r="J114" s="270"/>
      <c r="K114" s="552"/>
      <c r="L114" s="673"/>
      <c r="M114" s="410"/>
      <c r="N114" s="411"/>
      <c r="O114" s="411"/>
      <c r="P114" s="411"/>
      <c r="Q114" s="411"/>
      <c r="R114" s="412"/>
      <c r="S114" s="413"/>
      <c r="T114" s="270"/>
      <c r="U114" s="270"/>
      <c r="V114" s="552"/>
      <c r="W114" s="571"/>
      <c r="X114" s="225" t="s">
        <v>218</v>
      </c>
      <c r="Y114" s="225"/>
      <c r="Z114" s="225"/>
      <c r="AA114" s="225"/>
      <c r="AB114" s="225"/>
      <c r="AC114" s="225"/>
    </row>
    <row r="115" spans="1:32" ht="15.75" hidden="1" customHeight="1" x14ac:dyDescent="0.25">
      <c r="A115" s="134"/>
      <c r="B115" s="410"/>
      <c r="C115" s="411"/>
      <c r="D115" s="411"/>
      <c r="E115" s="411"/>
      <c r="F115" s="412"/>
      <c r="G115" s="413"/>
      <c r="H115" s="270"/>
      <c r="I115" s="270"/>
      <c r="J115" s="270"/>
      <c r="K115" s="552"/>
      <c r="L115" s="673"/>
      <c r="M115" s="410"/>
      <c r="N115" s="411"/>
      <c r="O115" s="411"/>
      <c r="P115" s="411"/>
      <c r="Q115" s="411"/>
      <c r="R115" s="412"/>
      <c r="S115" s="413"/>
      <c r="T115" s="270"/>
      <c r="U115" s="270"/>
      <c r="V115" s="552"/>
      <c r="W115" s="571"/>
      <c r="X115" s="432"/>
      <c r="Y115" s="432"/>
      <c r="Z115" s="14"/>
      <c r="AA115" s="469"/>
      <c r="AB115" s="39"/>
      <c r="AC115" s="45"/>
    </row>
    <row r="116" spans="1:32" ht="15.75" hidden="1" customHeight="1" thickBot="1" x14ac:dyDescent="0.3">
      <c r="A116" s="134"/>
      <c r="B116" s="410"/>
      <c r="C116" s="411"/>
      <c r="D116" s="411"/>
      <c r="E116" s="411"/>
      <c r="F116" s="412"/>
      <c r="G116" s="413"/>
      <c r="H116" s="270"/>
      <c r="I116" s="270"/>
      <c r="J116" s="270"/>
      <c r="K116" s="552"/>
      <c r="L116" s="673"/>
      <c r="M116" s="410"/>
      <c r="N116" s="411"/>
      <c r="O116" s="411"/>
      <c r="P116" s="411"/>
      <c r="Q116" s="411"/>
      <c r="R116" s="412"/>
      <c r="S116" s="413"/>
      <c r="T116" s="270"/>
      <c r="U116" s="270"/>
      <c r="V116" s="553"/>
      <c r="W116" s="556"/>
      <c r="X116" s="225"/>
      <c r="Y116" s="225"/>
      <c r="Z116" s="15"/>
      <c r="AA116" s="474"/>
      <c r="AB116" s="33"/>
      <c r="AC116" s="95"/>
    </row>
    <row r="117" spans="1:32" ht="15.75" customHeight="1" x14ac:dyDescent="0.25">
      <c r="A117" s="134"/>
      <c r="B117" s="410"/>
      <c r="C117" s="411"/>
      <c r="D117" s="411"/>
      <c r="E117" s="411"/>
      <c r="F117" s="412"/>
      <c r="G117" s="413"/>
      <c r="H117" s="270"/>
      <c r="I117" s="270"/>
      <c r="J117" s="270"/>
      <c r="K117" s="552"/>
      <c r="L117" s="673"/>
      <c r="M117" s="410"/>
      <c r="N117" s="411"/>
      <c r="O117" s="411"/>
      <c r="P117" s="411"/>
      <c r="Q117" s="411"/>
      <c r="R117" s="412"/>
      <c r="S117" s="413"/>
      <c r="T117" s="270"/>
      <c r="U117" s="270"/>
      <c r="V117" s="559">
        <v>7</v>
      </c>
      <c r="W117" s="548" t="s">
        <v>109</v>
      </c>
      <c r="X117" s="248" t="s">
        <v>149</v>
      </c>
      <c r="Y117" s="248" t="s">
        <v>211</v>
      </c>
      <c r="Z117" s="248" t="s">
        <v>212</v>
      </c>
      <c r="AA117" s="463" t="s">
        <v>11</v>
      </c>
      <c r="AB117" s="49" t="s">
        <v>213</v>
      </c>
      <c r="AC117" s="232">
        <v>634979.17000000004</v>
      </c>
    </row>
    <row r="118" spans="1:32" ht="15.75" customHeight="1" thickBot="1" x14ac:dyDescent="0.3">
      <c r="A118" s="134"/>
      <c r="B118" s="410"/>
      <c r="C118" s="411"/>
      <c r="D118" s="411"/>
      <c r="E118" s="411"/>
      <c r="F118" s="412"/>
      <c r="G118" s="413"/>
      <c r="H118" s="270"/>
      <c r="I118" s="270"/>
      <c r="J118" s="270"/>
      <c r="K118" s="552"/>
      <c r="L118" s="673"/>
      <c r="M118" s="410"/>
      <c r="N118" s="411"/>
      <c r="O118" s="411"/>
      <c r="P118" s="411"/>
      <c r="Q118" s="411"/>
      <c r="R118" s="412"/>
      <c r="S118" s="413"/>
      <c r="T118" s="270"/>
      <c r="U118" s="270"/>
      <c r="V118" s="560"/>
      <c r="W118" s="549"/>
      <c r="X118" s="225" t="s">
        <v>214</v>
      </c>
      <c r="Y118" s="225"/>
      <c r="Z118" s="225"/>
      <c r="AA118" s="480"/>
      <c r="AB118" s="33"/>
      <c r="AC118" s="106"/>
    </row>
    <row r="119" spans="1:32" ht="15.75" hidden="1" customHeight="1" x14ac:dyDescent="0.25">
      <c r="A119" s="134"/>
      <c r="B119" s="410"/>
      <c r="C119" s="411"/>
      <c r="D119" s="411"/>
      <c r="E119" s="411"/>
      <c r="F119" s="412"/>
      <c r="G119" s="413"/>
      <c r="H119" s="270"/>
      <c r="I119" s="270"/>
      <c r="J119" s="270"/>
      <c r="K119" s="552"/>
      <c r="L119" s="673"/>
      <c r="M119" s="410"/>
      <c r="N119" s="411"/>
      <c r="O119" s="411"/>
      <c r="P119" s="411"/>
      <c r="Q119" s="411"/>
      <c r="R119" s="412"/>
      <c r="S119" s="413"/>
      <c r="T119" s="270"/>
      <c r="U119" s="270"/>
      <c r="V119" s="331">
        <v>12</v>
      </c>
      <c r="W119" s="557" t="s">
        <v>109</v>
      </c>
      <c r="X119" s="317"/>
      <c r="Y119" s="317"/>
      <c r="Z119" s="317"/>
      <c r="AA119" s="317"/>
      <c r="AB119" s="317"/>
      <c r="AC119" s="229"/>
    </row>
    <row r="120" spans="1:32" ht="15.75" hidden="1" customHeight="1" thickBot="1" x14ac:dyDescent="0.3">
      <c r="A120" s="134"/>
      <c r="B120" s="410"/>
      <c r="C120" s="411"/>
      <c r="D120" s="411"/>
      <c r="E120" s="411"/>
      <c r="F120" s="412"/>
      <c r="G120" s="413"/>
      <c r="H120" s="270"/>
      <c r="I120" s="270"/>
      <c r="J120" s="270"/>
      <c r="K120" s="552"/>
      <c r="L120" s="673"/>
      <c r="M120" s="410"/>
      <c r="N120" s="411"/>
      <c r="O120" s="411"/>
      <c r="P120" s="411"/>
      <c r="Q120" s="411"/>
      <c r="R120" s="412"/>
      <c r="S120" s="413"/>
      <c r="T120" s="270"/>
      <c r="U120" s="270"/>
      <c r="V120" s="411"/>
      <c r="W120" s="561"/>
      <c r="X120" s="316"/>
      <c r="Y120" s="316"/>
      <c r="Z120" s="316"/>
      <c r="AA120" s="316"/>
      <c r="AB120" s="316"/>
      <c r="AC120" s="212"/>
    </row>
    <row r="121" spans="1:32" ht="15.75" customHeight="1" x14ac:dyDescent="0.25">
      <c r="A121" s="134"/>
      <c r="B121" s="410"/>
      <c r="C121" s="441"/>
      <c r="D121" s="441"/>
      <c r="E121" s="441"/>
      <c r="F121" s="412"/>
      <c r="G121" s="413"/>
      <c r="H121" s="270"/>
      <c r="I121" s="270"/>
      <c r="J121" s="270"/>
      <c r="K121" s="552"/>
      <c r="L121" s="673"/>
      <c r="M121" s="410"/>
      <c r="N121" s="441"/>
      <c r="O121" s="441"/>
      <c r="P121" s="441"/>
      <c r="Q121" s="441"/>
      <c r="R121" s="412"/>
      <c r="S121" s="413"/>
      <c r="T121" s="270"/>
      <c r="U121" s="270"/>
      <c r="V121" s="551">
        <v>8</v>
      </c>
      <c r="W121" s="562" t="s">
        <v>109</v>
      </c>
      <c r="X121" s="246" t="s">
        <v>149</v>
      </c>
      <c r="Y121" s="248" t="s">
        <v>202</v>
      </c>
      <c r="Z121" s="32" t="s">
        <v>203</v>
      </c>
      <c r="AA121" s="253" t="s">
        <v>11</v>
      </c>
      <c r="AB121" s="39" t="s">
        <v>205</v>
      </c>
      <c r="AC121" s="89">
        <v>118638.7</v>
      </c>
    </row>
    <row r="122" spans="1:32" ht="15.75" customHeight="1" x14ac:dyDescent="0.25">
      <c r="A122" s="134"/>
      <c r="B122" s="410"/>
      <c r="C122" s="441"/>
      <c r="D122" s="441"/>
      <c r="E122" s="441"/>
      <c r="F122" s="412"/>
      <c r="G122" s="413"/>
      <c r="H122" s="270"/>
      <c r="I122" s="270"/>
      <c r="J122" s="270"/>
      <c r="K122" s="552"/>
      <c r="L122" s="673"/>
      <c r="M122" s="410"/>
      <c r="N122" s="441"/>
      <c r="O122" s="441"/>
      <c r="P122" s="441"/>
      <c r="Q122" s="441"/>
      <c r="R122" s="412"/>
      <c r="S122" s="413"/>
      <c r="T122" s="270"/>
      <c r="U122" s="270"/>
      <c r="V122" s="552"/>
      <c r="W122" s="563"/>
      <c r="X122" s="250" t="s">
        <v>204</v>
      </c>
      <c r="Y122" s="432"/>
      <c r="Z122" s="14"/>
      <c r="AA122" s="253" t="s">
        <v>11</v>
      </c>
      <c r="AB122" s="39" t="s">
        <v>206</v>
      </c>
      <c r="AC122" s="89">
        <v>16649.89</v>
      </c>
    </row>
    <row r="123" spans="1:32" ht="15.75" customHeight="1" x14ac:dyDescent="0.25">
      <c r="A123" s="134"/>
      <c r="B123" s="410"/>
      <c r="C123" s="453"/>
      <c r="D123" s="453"/>
      <c r="E123" s="453"/>
      <c r="F123" s="412"/>
      <c r="G123" s="413"/>
      <c r="H123" s="270"/>
      <c r="I123" s="270"/>
      <c r="J123" s="270"/>
      <c r="K123" s="552"/>
      <c r="L123" s="673"/>
      <c r="M123" s="410"/>
      <c r="N123" s="453"/>
      <c r="O123" s="453"/>
      <c r="P123" s="453"/>
      <c r="Q123" s="453"/>
      <c r="R123" s="412"/>
      <c r="S123" s="413"/>
      <c r="T123" s="270"/>
      <c r="U123" s="270"/>
      <c r="V123" s="552"/>
      <c r="W123" s="563"/>
      <c r="X123" s="432"/>
      <c r="Y123" s="432"/>
      <c r="Z123" s="14"/>
      <c r="AA123" s="253" t="s">
        <v>11</v>
      </c>
      <c r="AB123" s="39" t="s">
        <v>207</v>
      </c>
      <c r="AC123" s="89">
        <v>33050.550000000003</v>
      </c>
    </row>
    <row r="124" spans="1:32" ht="15.75" customHeight="1" x14ac:dyDescent="0.25">
      <c r="A124" s="134"/>
      <c r="B124" s="410"/>
      <c r="C124" s="453"/>
      <c r="D124" s="453"/>
      <c r="E124" s="453"/>
      <c r="F124" s="412"/>
      <c r="G124" s="413"/>
      <c r="H124" s="270"/>
      <c r="I124" s="270"/>
      <c r="J124" s="270"/>
      <c r="K124" s="552"/>
      <c r="L124" s="673"/>
      <c r="M124" s="410"/>
      <c r="N124" s="453"/>
      <c r="O124" s="453"/>
      <c r="P124" s="453"/>
      <c r="Q124" s="453"/>
      <c r="R124" s="412"/>
      <c r="S124" s="413"/>
      <c r="T124" s="270"/>
      <c r="U124" s="270"/>
      <c r="V124" s="552"/>
      <c r="W124" s="563"/>
      <c r="X124" s="432"/>
      <c r="Y124" s="432"/>
      <c r="Z124" s="14"/>
      <c r="AA124" s="253" t="s">
        <v>11</v>
      </c>
      <c r="AB124" s="39" t="s">
        <v>208</v>
      </c>
      <c r="AC124" s="89">
        <v>43392.14</v>
      </c>
    </row>
    <row r="125" spans="1:32" ht="15.75" customHeight="1" x14ac:dyDescent="0.25">
      <c r="A125" s="134"/>
      <c r="B125" s="410"/>
      <c r="C125" s="441"/>
      <c r="D125" s="441"/>
      <c r="E125" s="441"/>
      <c r="F125" s="412"/>
      <c r="G125" s="413"/>
      <c r="H125" s="270"/>
      <c r="I125" s="270"/>
      <c r="J125" s="270"/>
      <c r="K125" s="552"/>
      <c r="L125" s="673"/>
      <c r="M125" s="410"/>
      <c r="N125" s="441"/>
      <c r="O125" s="441"/>
      <c r="P125" s="441"/>
      <c r="Q125" s="441"/>
      <c r="R125" s="412"/>
      <c r="S125" s="413"/>
      <c r="T125" s="270"/>
      <c r="U125" s="270"/>
      <c r="V125" s="552"/>
      <c r="W125" s="563"/>
      <c r="X125" s="432"/>
      <c r="Y125" s="432"/>
      <c r="Z125" s="14"/>
      <c r="AA125" s="253" t="s">
        <v>11</v>
      </c>
      <c r="AB125" s="39" t="s">
        <v>209</v>
      </c>
      <c r="AC125" s="89">
        <v>14215.91</v>
      </c>
    </row>
    <row r="126" spans="1:32" ht="15.75" customHeight="1" thickBot="1" x14ac:dyDescent="0.3">
      <c r="A126" s="134"/>
      <c r="B126" s="410"/>
      <c r="C126" s="441"/>
      <c r="D126" s="441"/>
      <c r="E126" s="441"/>
      <c r="F126" s="412"/>
      <c r="G126" s="413"/>
      <c r="H126" s="270"/>
      <c r="I126" s="270"/>
      <c r="J126" s="270"/>
      <c r="K126" s="552"/>
      <c r="L126" s="673"/>
      <c r="M126" s="410"/>
      <c r="N126" s="441"/>
      <c r="O126" s="441"/>
      <c r="P126" s="441"/>
      <c r="Q126" s="441"/>
      <c r="R126" s="412"/>
      <c r="S126" s="413"/>
      <c r="T126" s="270"/>
      <c r="U126" s="270"/>
      <c r="V126" s="552"/>
      <c r="W126" s="563"/>
      <c r="X126" s="432"/>
      <c r="Y126" s="432"/>
      <c r="Z126" s="14"/>
      <c r="AA126" s="494" t="s">
        <v>11</v>
      </c>
      <c r="AB126" s="40" t="s">
        <v>210</v>
      </c>
      <c r="AC126" s="335">
        <v>14208.13</v>
      </c>
    </row>
    <row r="127" spans="1:32" ht="15.75" hidden="1" customHeight="1" thickBot="1" x14ac:dyDescent="0.3">
      <c r="A127" s="134"/>
      <c r="B127" s="410"/>
      <c r="C127" s="441"/>
      <c r="D127" s="441"/>
      <c r="E127" s="441"/>
      <c r="F127" s="412"/>
      <c r="G127" s="413"/>
      <c r="H127" s="270"/>
      <c r="I127" s="270"/>
      <c r="J127" s="270"/>
      <c r="K127" s="552"/>
      <c r="L127" s="673"/>
      <c r="M127" s="410"/>
      <c r="N127" s="441"/>
      <c r="O127" s="441"/>
      <c r="P127" s="441"/>
      <c r="Q127" s="441"/>
      <c r="R127" s="412"/>
      <c r="S127" s="413"/>
      <c r="T127" s="270"/>
      <c r="U127" s="270"/>
      <c r="V127" s="552"/>
      <c r="W127" s="563"/>
      <c r="X127" s="445"/>
      <c r="Y127" s="432"/>
      <c r="Z127" s="14"/>
      <c r="AA127" s="139"/>
      <c r="AB127" s="40"/>
      <c r="AC127" s="335"/>
      <c r="AF127" t="s">
        <v>118</v>
      </c>
    </row>
    <row r="128" spans="1:32" ht="15.75" hidden="1" customHeight="1" x14ac:dyDescent="0.25">
      <c r="A128" s="134"/>
      <c r="B128" s="410"/>
      <c r="C128" s="411"/>
      <c r="D128" s="411"/>
      <c r="E128" s="411"/>
      <c r="F128" s="412"/>
      <c r="G128" s="413"/>
      <c r="H128" s="270"/>
      <c r="I128" s="270"/>
      <c r="J128" s="270"/>
      <c r="K128" s="552"/>
      <c r="L128" s="673"/>
      <c r="M128" s="410"/>
      <c r="N128" s="411"/>
      <c r="O128" s="411"/>
      <c r="P128" s="411"/>
      <c r="Q128" s="411"/>
      <c r="R128" s="412"/>
      <c r="S128" s="413"/>
      <c r="T128" s="270"/>
      <c r="U128" s="270"/>
      <c r="V128" s="551">
        <v>9</v>
      </c>
      <c r="W128" s="562" t="s">
        <v>109</v>
      </c>
      <c r="X128" s="248"/>
      <c r="Y128" s="248"/>
      <c r="Z128" s="248"/>
      <c r="AA128" s="457"/>
      <c r="AB128" s="49"/>
      <c r="AC128" s="47"/>
      <c r="AF128" t="s">
        <v>118</v>
      </c>
    </row>
    <row r="129" spans="1:29" ht="15.75" hidden="1" customHeight="1" x14ac:dyDescent="0.25">
      <c r="A129" s="134"/>
      <c r="B129" s="410"/>
      <c r="C129" s="453"/>
      <c r="D129" s="453"/>
      <c r="E129" s="453"/>
      <c r="F129" s="412"/>
      <c r="G129" s="413"/>
      <c r="H129" s="270"/>
      <c r="I129" s="270"/>
      <c r="J129" s="270"/>
      <c r="K129" s="552"/>
      <c r="L129" s="673"/>
      <c r="M129" s="410"/>
      <c r="N129" s="453"/>
      <c r="O129" s="453"/>
      <c r="P129" s="453"/>
      <c r="Q129" s="453"/>
      <c r="R129" s="412"/>
      <c r="S129" s="413"/>
      <c r="T129" s="270"/>
      <c r="U129" s="270"/>
      <c r="V129" s="552"/>
      <c r="W129" s="563"/>
      <c r="X129" s="432"/>
      <c r="Y129" s="432"/>
      <c r="Z129" s="432"/>
      <c r="AA129" s="462"/>
      <c r="AB129" s="39"/>
      <c r="AC129" s="45"/>
    </row>
    <row r="130" spans="1:29" ht="15.75" hidden="1" customHeight="1" x14ac:dyDescent="0.25">
      <c r="A130" s="134"/>
      <c r="B130" s="410"/>
      <c r="C130" s="453"/>
      <c r="D130" s="453"/>
      <c r="E130" s="453"/>
      <c r="F130" s="412"/>
      <c r="G130" s="413"/>
      <c r="H130" s="270"/>
      <c r="I130" s="270"/>
      <c r="J130" s="270"/>
      <c r="K130" s="552"/>
      <c r="L130" s="673"/>
      <c r="M130" s="410"/>
      <c r="N130" s="453"/>
      <c r="O130" s="453"/>
      <c r="P130" s="453"/>
      <c r="Q130" s="453"/>
      <c r="R130" s="412"/>
      <c r="S130" s="413"/>
      <c r="T130" s="270"/>
      <c r="U130" s="270"/>
      <c r="V130" s="552"/>
      <c r="W130" s="563"/>
      <c r="X130" s="432"/>
      <c r="Y130" s="432"/>
      <c r="Z130" s="432"/>
      <c r="AA130" s="462"/>
      <c r="AB130" s="39"/>
      <c r="AC130" s="45"/>
    </row>
    <row r="131" spans="1:29" ht="15.75" hidden="1" customHeight="1" x14ac:dyDescent="0.25">
      <c r="A131" s="134"/>
      <c r="B131" s="410"/>
      <c r="C131" s="411"/>
      <c r="D131" s="411"/>
      <c r="E131" s="411"/>
      <c r="F131" s="412"/>
      <c r="G131" s="413"/>
      <c r="H131" s="270"/>
      <c r="I131" s="270"/>
      <c r="J131" s="270"/>
      <c r="K131" s="552"/>
      <c r="L131" s="673"/>
      <c r="M131" s="410"/>
      <c r="N131" s="411"/>
      <c r="O131" s="411"/>
      <c r="P131" s="411"/>
      <c r="Q131" s="411"/>
      <c r="R131" s="412"/>
      <c r="S131" s="413"/>
      <c r="T131" s="270"/>
      <c r="U131" s="270"/>
      <c r="V131" s="552"/>
      <c r="W131" s="563"/>
      <c r="X131" s="432"/>
      <c r="Y131" s="432"/>
      <c r="Z131" s="432"/>
      <c r="AA131" s="462"/>
      <c r="AB131" s="39"/>
      <c r="AC131" s="45"/>
    </row>
    <row r="132" spans="1:29" ht="15.75" hidden="1" customHeight="1" x14ac:dyDescent="0.25">
      <c r="A132" s="134"/>
      <c r="B132" s="410"/>
      <c r="C132" s="411"/>
      <c r="D132" s="411"/>
      <c r="E132" s="411"/>
      <c r="F132" s="412"/>
      <c r="G132" s="413"/>
      <c r="H132" s="270"/>
      <c r="I132" s="270"/>
      <c r="J132" s="270"/>
      <c r="K132" s="552"/>
      <c r="L132" s="673"/>
      <c r="M132" s="410"/>
      <c r="N132" s="411"/>
      <c r="O132" s="411"/>
      <c r="P132" s="411"/>
      <c r="Q132" s="411"/>
      <c r="R132" s="412"/>
      <c r="S132" s="413"/>
      <c r="T132" s="270"/>
      <c r="U132" s="270"/>
      <c r="V132" s="552"/>
      <c r="W132" s="563"/>
      <c r="X132" s="432"/>
      <c r="Y132" s="432"/>
      <c r="Z132" s="432"/>
      <c r="AA132" s="462"/>
      <c r="AB132" s="39"/>
      <c r="AC132" s="45"/>
    </row>
    <row r="133" spans="1:29" ht="15.75" hidden="1" customHeight="1" x14ac:dyDescent="0.25">
      <c r="A133" s="134"/>
      <c r="B133" s="410"/>
      <c r="C133" s="411"/>
      <c r="D133" s="411"/>
      <c r="E133" s="411"/>
      <c r="F133" s="412"/>
      <c r="G133" s="413"/>
      <c r="H133" s="270"/>
      <c r="I133" s="270"/>
      <c r="J133" s="270"/>
      <c r="K133" s="552"/>
      <c r="L133" s="673"/>
      <c r="M133" s="410"/>
      <c r="N133" s="411"/>
      <c r="O133" s="411"/>
      <c r="P133" s="411"/>
      <c r="Q133" s="411"/>
      <c r="R133" s="412"/>
      <c r="S133" s="413"/>
      <c r="T133" s="270"/>
      <c r="U133" s="270"/>
      <c r="V133" s="552"/>
      <c r="W133" s="563"/>
      <c r="X133" s="432"/>
      <c r="Y133" s="432"/>
      <c r="Z133" s="432"/>
      <c r="AA133" s="462"/>
      <c r="AB133" s="39"/>
      <c r="AC133" s="45"/>
    </row>
    <row r="134" spans="1:29" ht="15.75" hidden="1" customHeight="1" thickBot="1" x14ac:dyDescent="0.3">
      <c r="A134" s="134"/>
      <c r="B134" s="410"/>
      <c r="C134" s="441"/>
      <c r="D134" s="441"/>
      <c r="E134" s="441"/>
      <c r="F134" s="412"/>
      <c r="G134" s="413"/>
      <c r="H134" s="270"/>
      <c r="I134" s="270"/>
      <c r="J134" s="270"/>
      <c r="K134" s="552"/>
      <c r="L134" s="673"/>
      <c r="M134" s="410"/>
      <c r="N134" s="441"/>
      <c r="O134" s="441"/>
      <c r="P134" s="441"/>
      <c r="Q134" s="441"/>
      <c r="R134" s="412"/>
      <c r="S134" s="413"/>
      <c r="T134" s="270"/>
      <c r="U134" s="270"/>
      <c r="V134" s="552"/>
      <c r="W134" s="563"/>
      <c r="X134" s="432"/>
      <c r="Y134" s="432"/>
      <c r="Z134" s="432"/>
      <c r="AA134" s="458"/>
      <c r="AB134" s="40"/>
      <c r="AC134" s="138"/>
    </row>
    <row r="135" spans="1:29" ht="15.75" hidden="1" customHeight="1" thickBot="1" x14ac:dyDescent="0.3">
      <c r="A135" s="134"/>
      <c r="B135" s="410"/>
      <c r="C135" s="411"/>
      <c r="D135" s="411"/>
      <c r="E135" s="411"/>
      <c r="F135" s="412"/>
      <c r="G135" s="413"/>
      <c r="H135" s="270"/>
      <c r="I135" s="270"/>
      <c r="J135" s="270"/>
      <c r="K135" s="552"/>
      <c r="L135" s="673"/>
      <c r="M135" s="410"/>
      <c r="N135" s="411"/>
      <c r="O135" s="411"/>
      <c r="P135" s="411"/>
      <c r="Q135" s="411"/>
      <c r="R135" s="412"/>
      <c r="S135" s="413"/>
      <c r="T135" s="270"/>
      <c r="U135" s="270"/>
      <c r="V135" s="553"/>
      <c r="W135" s="564"/>
      <c r="X135" s="225"/>
      <c r="Y135" s="225"/>
      <c r="Z135" s="15"/>
      <c r="AA135" s="96"/>
      <c r="AB135" s="33"/>
      <c r="AC135" s="95"/>
    </row>
    <row r="136" spans="1:29" ht="15.75" customHeight="1" x14ac:dyDescent="0.25">
      <c r="A136" s="134"/>
      <c r="B136" s="410"/>
      <c r="C136" s="411"/>
      <c r="D136" s="411"/>
      <c r="E136" s="411"/>
      <c r="F136" s="412"/>
      <c r="G136" s="413"/>
      <c r="H136" s="270"/>
      <c r="I136" s="270"/>
      <c r="J136" s="270"/>
      <c r="K136" s="552"/>
      <c r="L136" s="673"/>
      <c r="M136" s="410"/>
      <c r="N136" s="411"/>
      <c r="O136" s="411"/>
      <c r="P136" s="411"/>
      <c r="Q136" s="411"/>
      <c r="R136" s="412"/>
      <c r="S136" s="413"/>
      <c r="T136" s="270"/>
      <c r="U136" s="270"/>
      <c r="V136" s="551">
        <v>10</v>
      </c>
      <c r="W136" s="548" t="s">
        <v>109</v>
      </c>
      <c r="X136" s="246" t="s">
        <v>149</v>
      </c>
      <c r="Y136" s="248" t="s">
        <v>219</v>
      </c>
      <c r="Z136" s="248" t="s">
        <v>220</v>
      </c>
      <c r="AA136" s="332" t="s">
        <v>130</v>
      </c>
      <c r="AB136" s="251" t="s">
        <v>221</v>
      </c>
      <c r="AC136" s="337">
        <v>43909.06</v>
      </c>
    </row>
    <row r="137" spans="1:29" ht="15.75" customHeight="1" thickBot="1" x14ac:dyDescent="0.3">
      <c r="A137" s="134"/>
      <c r="B137" s="410"/>
      <c r="C137" s="411"/>
      <c r="D137" s="411"/>
      <c r="E137" s="411"/>
      <c r="F137" s="412"/>
      <c r="G137" s="413"/>
      <c r="H137" s="270"/>
      <c r="I137" s="270"/>
      <c r="J137" s="270"/>
      <c r="K137" s="552"/>
      <c r="L137" s="673"/>
      <c r="M137" s="410"/>
      <c r="N137" s="411"/>
      <c r="O137" s="411"/>
      <c r="P137" s="411"/>
      <c r="Q137" s="411"/>
      <c r="R137" s="412"/>
      <c r="S137" s="413"/>
      <c r="T137" s="270"/>
      <c r="U137" s="270"/>
      <c r="V137" s="553"/>
      <c r="W137" s="549"/>
      <c r="X137" s="247" t="s">
        <v>222</v>
      </c>
      <c r="Y137" s="225"/>
      <c r="Z137" s="225"/>
      <c r="AA137" s="225"/>
      <c r="AB137" s="281"/>
      <c r="AC137" s="225"/>
    </row>
    <row r="138" spans="1:29" ht="15.75" customHeight="1" x14ac:dyDescent="0.25">
      <c r="A138" s="134"/>
      <c r="B138" s="410"/>
      <c r="C138" s="411"/>
      <c r="D138" s="411"/>
      <c r="E138" s="411"/>
      <c r="F138" s="412"/>
      <c r="G138" s="413"/>
      <c r="H138" s="270"/>
      <c r="I138" s="270"/>
      <c r="J138" s="270"/>
      <c r="K138" s="552"/>
      <c r="L138" s="673"/>
      <c r="M138" s="410"/>
      <c r="N138" s="411"/>
      <c r="O138" s="411"/>
      <c r="P138" s="411"/>
      <c r="Q138" s="411"/>
      <c r="R138" s="412"/>
      <c r="S138" s="413"/>
      <c r="T138" s="270"/>
      <c r="U138" s="270"/>
      <c r="V138" s="551">
        <v>11</v>
      </c>
      <c r="W138" s="548" t="s">
        <v>109</v>
      </c>
      <c r="X138" s="246" t="s">
        <v>149</v>
      </c>
      <c r="Y138" s="248" t="s">
        <v>223</v>
      </c>
      <c r="Z138" s="248" t="s">
        <v>224</v>
      </c>
      <c r="AA138" s="332" t="s">
        <v>130</v>
      </c>
      <c r="AB138" s="251" t="s">
        <v>225</v>
      </c>
      <c r="AC138" s="337">
        <v>26000</v>
      </c>
    </row>
    <row r="139" spans="1:29" ht="15.75" customHeight="1" thickBot="1" x14ac:dyDescent="0.3">
      <c r="A139" s="134"/>
      <c r="B139" s="410"/>
      <c r="C139" s="411"/>
      <c r="D139" s="411"/>
      <c r="E139" s="411"/>
      <c r="F139" s="412"/>
      <c r="G139" s="413"/>
      <c r="H139" s="270"/>
      <c r="I139" s="270"/>
      <c r="J139" s="270"/>
      <c r="K139" s="552"/>
      <c r="L139" s="673"/>
      <c r="M139" s="410"/>
      <c r="N139" s="411"/>
      <c r="O139" s="411"/>
      <c r="P139" s="411"/>
      <c r="Q139" s="411"/>
      <c r="R139" s="412"/>
      <c r="S139" s="413"/>
      <c r="T139" s="270"/>
      <c r="U139" s="270"/>
      <c r="V139" s="552"/>
      <c r="W139" s="549"/>
      <c r="X139" s="247" t="s">
        <v>226</v>
      </c>
      <c r="Y139" s="225"/>
      <c r="Z139" s="225"/>
      <c r="AA139" s="225"/>
      <c r="AB139" s="281"/>
      <c r="AC139" s="225"/>
    </row>
    <row r="140" spans="1:29" ht="15.75" customHeight="1" x14ac:dyDescent="0.25">
      <c r="A140" s="134"/>
      <c r="B140" s="410"/>
      <c r="C140" s="471"/>
      <c r="D140" s="471"/>
      <c r="E140" s="471"/>
      <c r="F140" s="412"/>
      <c r="G140" s="413"/>
      <c r="H140" s="270"/>
      <c r="I140" s="270"/>
      <c r="J140" s="270"/>
      <c r="K140" s="552"/>
      <c r="L140" s="673"/>
      <c r="M140" s="410"/>
      <c r="N140" s="471"/>
      <c r="O140" s="471"/>
      <c r="P140" s="471"/>
      <c r="Q140" s="471"/>
      <c r="R140" s="412"/>
      <c r="S140" s="413"/>
      <c r="T140" s="270"/>
      <c r="U140" s="270"/>
      <c r="V140" s="472">
        <v>13</v>
      </c>
      <c r="W140" s="475" t="s">
        <v>109</v>
      </c>
      <c r="X140" s="246" t="s">
        <v>154</v>
      </c>
      <c r="Y140" s="248" t="s">
        <v>227</v>
      </c>
      <c r="Z140" s="248" t="s">
        <v>228</v>
      </c>
      <c r="AA140" s="291" t="s">
        <v>11</v>
      </c>
      <c r="AB140" s="49" t="s">
        <v>229</v>
      </c>
      <c r="AC140" s="232">
        <v>22002.87</v>
      </c>
    </row>
    <row r="141" spans="1:29" ht="15.75" customHeight="1" thickBot="1" x14ac:dyDescent="0.3">
      <c r="A141" s="134"/>
      <c r="B141" s="410"/>
      <c r="C141" s="471"/>
      <c r="D141" s="471"/>
      <c r="E141" s="471"/>
      <c r="F141" s="412"/>
      <c r="G141" s="413"/>
      <c r="H141" s="270"/>
      <c r="I141" s="270"/>
      <c r="J141" s="270"/>
      <c r="K141" s="552"/>
      <c r="L141" s="673"/>
      <c r="M141" s="410"/>
      <c r="N141" s="471"/>
      <c r="O141" s="471"/>
      <c r="P141" s="471"/>
      <c r="Q141" s="471"/>
      <c r="R141" s="412"/>
      <c r="S141" s="413"/>
      <c r="T141" s="270"/>
      <c r="U141" s="270"/>
      <c r="V141" s="473"/>
      <c r="W141" s="476"/>
      <c r="X141" s="225" t="s">
        <v>230</v>
      </c>
      <c r="Y141" s="225"/>
      <c r="Z141" s="225"/>
      <c r="AA141" s="292"/>
      <c r="AB141" s="33"/>
      <c r="AC141" s="106"/>
    </row>
    <row r="142" spans="1:29" ht="15.75" hidden="1" customHeight="1" x14ac:dyDescent="0.25">
      <c r="A142" s="134"/>
      <c r="B142" s="410"/>
      <c r="C142" s="411"/>
      <c r="D142" s="411"/>
      <c r="E142" s="411"/>
      <c r="F142" s="412"/>
      <c r="G142" s="413"/>
      <c r="H142" s="270"/>
      <c r="I142" s="270"/>
      <c r="J142" s="270"/>
      <c r="K142" s="552"/>
      <c r="L142" s="673"/>
      <c r="M142" s="410"/>
      <c r="N142" s="411"/>
      <c r="O142" s="411"/>
      <c r="P142" s="411"/>
      <c r="Q142" s="411"/>
      <c r="R142" s="412"/>
      <c r="S142" s="413"/>
      <c r="T142" s="270"/>
      <c r="U142" s="270"/>
      <c r="V142" s="448">
        <v>14</v>
      </c>
      <c r="W142" s="446" t="s">
        <v>109</v>
      </c>
      <c r="X142" s="248"/>
      <c r="Y142" s="248"/>
      <c r="Z142" s="32"/>
      <c r="AA142" s="479"/>
      <c r="AB142" s="39"/>
      <c r="AC142" s="89"/>
    </row>
    <row r="143" spans="1:29" ht="15.75" hidden="1" customHeight="1" thickBot="1" x14ac:dyDescent="0.3">
      <c r="A143" s="134"/>
      <c r="B143" s="410"/>
      <c r="C143" s="411"/>
      <c r="D143" s="411"/>
      <c r="E143" s="411"/>
      <c r="F143" s="412"/>
      <c r="G143" s="413"/>
      <c r="H143" s="270"/>
      <c r="I143" s="270"/>
      <c r="J143" s="270"/>
      <c r="K143" s="552"/>
      <c r="L143" s="673"/>
      <c r="M143" s="410"/>
      <c r="N143" s="411"/>
      <c r="O143" s="411"/>
      <c r="P143" s="411"/>
      <c r="Q143" s="411"/>
      <c r="R143" s="412"/>
      <c r="S143" s="413"/>
      <c r="T143" s="270"/>
      <c r="U143" s="270"/>
      <c r="V143" s="449"/>
      <c r="W143" s="447"/>
      <c r="X143" s="432"/>
      <c r="Y143" s="432"/>
      <c r="Z143" s="14"/>
      <c r="AA143" s="479"/>
      <c r="AB143" s="39"/>
      <c r="AC143" s="89"/>
    </row>
    <row r="144" spans="1:29" ht="15.75" hidden="1" customHeight="1" thickBot="1" x14ac:dyDescent="0.3">
      <c r="A144" s="134"/>
      <c r="B144" s="410"/>
      <c r="C144" s="411"/>
      <c r="D144" s="411"/>
      <c r="E144" s="411"/>
      <c r="F144" s="412"/>
      <c r="G144" s="413"/>
      <c r="H144" s="270"/>
      <c r="I144" s="270"/>
      <c r="J144" s="270"/>
      <c r="K144" s="552"/>
      <c r="L144" s="673"/>
      <c r="M144" s="410"/>
      <c r="N144" s="411"/>
      <c r="O144" s="411"/>
      <c r="P144" s="411"/>
      <c r="Q144" s="411"/>
      <c r="R144" s="412"/>
      <c r="S144" s="413"/>
      <c r="T144" s="270"/>
      <c r="U144" s="270"/>
      <c r="V144" s="439"/>
      <c r="W144" s="459" t="s">
        <v>109</v>
      </c>
      <c r="X144" s="250"/>
      <c r="Y144" s="432"/>
      <c r="Z144" s="432"/>
      <c r="AA144" s="182"/>
      <c r="AB144" s="61"/>
      <c r="AC144" s="460"/>
    </row>
    <row r="145" spans="1:36" ht="15.75" hidden="1" customHeight="1" thickBot="1" x14ac:dyDescent="0.3">
      <c r="A145" s="134"/>
      <c r="B145" s="410"/>
      <c r="C145" s="411"/>
      <c r="D145" s="411"/>
      <c r="E145" s="411"/>
      <c r="F145" s="412"/>
      <c r="G145" s="413"/>
      <c r="H145" s="270"/>
      <c r="I145" s="270"/>
      <c r="J145" s="270"/>
      <c r="K145" s="552"/>
      <c r="L145" s="673"/>
      <c r="M145" s="410"/>
      <c r="N145" s="411"/>
      <c r="O145" s="411"/>
      <c r="P145" s="411"/>
      <c r="Q145" s="411"/>
      <c r="R145" s="412"/>
      <c r="S145" s="413"/>
      <c r="T145" s="270"/>
      <c r="U145" s="270"/>
      <c r="V145" s="440"/>
      <c r="W145" s="438"/>
      <c r="X145" s="247"/>
      <c r="Y145" s="225"/>
      <c r="Z145" s="225"/>
      <c r="AA145" s="292"/>
      <c r="AB145" s="33"/>
      <c r="AC145" s="106"/>
    </row>
    <row r="146" spans="1:36" ht="15.75" customHeight="1" thickBot="1" x14ac:dyDescent="0.3">
      <c r="A146" s="657" t="s">
        <v>64</v>
      </c>
      <c r="B146" s="658"/>
      <c r="C146" s="658"/>
      <c r="D146" s="658"/>
      <c r="E146" s="658"/>
      <c r="F146" s="659"/>
      <c r="G146" s="142" t="e">
        <f>G97+G98+G99+#REF!+#REF!</f>
        <v>#REF!</v>
      </c>
      <c r="K146" s="660" t="s">
        <v>64</v>
      </c>
      <c r="L146" s="661"/>
      <c r="M146" s="661"/>
      <c r="N146" s="661"/>
      <c r="O146" s="661"/>
      <c r="P146" s="661"/>
      <c r="Q146" s="661"/>
      <c r="R146" s="662"/>
      <c r="S146" s="204" t="e">
        <f>S97+S98+S99+#REF!+#REF!</f>
        <v>#REF!</v>
      </c>
      <c r="V146" s="601" t="s">
        <v>64</v>
      </c>
      <c r="W146" s="602"/>
      <c r="X146" s="602"/>
      <c r="Y146" s="602"/>
      <c r="Z146" s="602"/>
      <c r="AA146" s="602"/>
      <c r="AB146" s="603"/>
      <c r="AC146" s="19">
        <f>SUM(AC93:AC145)</f>
        <v>1203759.73</v>
      </c>
    </row>
    <row r="147" spans="1:36" ht="15.75" hidden="1" customHeight="1" thickBot="1" x14ac:dyDescent="0.3">
      <c r="A147" s="358"/>
      <c r="B147" s="359"/>
      <c r="C147" s="359"/>
      <c r="D147" s="359"/>
      <c r="E147" s="359"/>
      <c r="F147" s="360"/>
      <c r="G147" s="203"/>
      <c r="K147" s="361"/>
      <c r="L147" s="244"/>
      <c r="M147" s="244"/>
      <c r="N147" s="244"/>
      <c r="O147" s="244"/>
      <c r="P147" s="244"/>
      <c r="Q147" s="244"/>
      <c r="R147" s="244"/>
      <c r="S147" s="203"/>
      <c r="V147" s="670">
        <v>1</v>
      </c>
      <c r="W147" s="555" t="s">
        <v>114</v>
      </c>
      <c r="X147" s="339"/>
      <c r="Y147" s="248"/>
      <c r="Z147" s="248"/>
      <c r="AA147" s="533"/>
      <c r="AB147" s="251"/>
      <c r="AC147" s="249"/>
    </row>
    <row r="148" spans="1:36" ht="15.75" hidden="1" customHeight="1" thickBot="1" x14ac:dyDescent="0.3">
      <c r="A148" s="358"/>
      <c r="B148" s="359"/>
      <c r="C148" s="359"/>
      <c r="D148" s="359"/>
      <c r="E148" s="359"/>
      <c r="F148" s="360"/>
      <c r="G148" s="203"/>
      <c r="K148" s="361"/>
      <c r="L148" s="244"/>
      <c r="M148" s="244"/>
      <c r="N148" s="244"/>
      <c r="O148" s="244"/>
      <c r="P148" s="244"/>
      <c r="Q148" s="244"/>
      <c r="R148" s="244"/>
      <c r="S148" s="203"/>
      <c r="V148" s="671"/>
      <c r="W148" s="556"/>
      <c r="X148" s="225"/>
      <c r="Y148" s="225"/>
      <c r="Z148" s="225"/>
      <c r="AA148" s="535"/>
      <c r="AB148" s="256"/>
      <c r="AC148" s="109"/>
    </row>
    <row r="149" spans="1:36" ht="15.75" hidden="1" customHeight="1" thickBot="1" x14ac:dyDescent="0.3">
      <c r="A149" s="358"/>
      <c r="B149" s="359"/>
      <c r="C149" s="359"/>
      <c r="D149" s="359"/>
      <c r="E149" s="359"/>
      <c r="F149" s="360"/>
      <c r="G149" s="203"/>
      <c r="K149" s="205">
        <v>1</v>
      </c>
      <c r="L149" s="206" t="s">
        <v>114</v>
      </c>
      <c r="M149" s="207"/>
      <c r="N149" s="206"/>
      <c r="O149" s="193"/>
      <c r="P149" s="29"/>
      <c r="Q149" s="30"/>
      <c r="R149" s="208"/>
      <c r="S149" s="209"/>
      <c r="V149" s="557">
        <v>2</v>
      </c>
      <c r="W149" s="557" t="s">
        <v>114</v>
      </c>
      <c r="X149" s="339"/>
      <c r="Y149" s="248"/>
      <c r="Z149" s="248"/>
      <c r="AA149" s="533"/>
      <c r="AB149" s="251"/>
      <c r="AC149" s="249"/>
    </row>
    <row r="150" spans="1:36" ht="15.75" hidden="1" customHeight="1" thickBot="1" x14ac:dyDescent="0.3">
      <c r="A150" s="358"/>
      <c r="B150" s="359"/>
      <c r="C150" s="359"/>
      <c r="D150" s="359"/>
      <c r="E150" s="359"/>
      <c r="F150" s="360"/>
      <c r="G150" s="203"/>
      <c r="K150" s="205">
        <v>2</v>
      </c>
      <c r="L150" s="206" t="s">
        <v>114</v>
      </c>
      <c r="M150" s="207"/>
      <c r="N150" s="206"/>
      <c r="O150" s="206"/>
      <c r="P150" s="29"/>
      <c r="Q150" s="30"/>
      <c r="R150" s="41"/>
      <c r="S150" s="210"/>
      <c r="V150" s="558"/>
      <c r="W150" s="558"/>
      <c r="X150" s="280"/>
      <c r="Y150" s="225"/>
      <c r="Z150" s="225"/>
      <c r="AA150" s="535"/>
      <c r="AB150" s="256"/>
      <c r="AC150" s="109"/>
    </row>
    <row r="151" spans="1:36" ht="15.75" hidden="1" customHeight="1" thickBot="1" x14ac:dyDescent="0.3">
      <c r="A151" s="358"/>
      <c r="B151" s="359"/>
      <c r="C151" s="359"/>
      <c r="D151" s="359"/>
      <c r="E151" s="359"/>
      <c r="F151" s="360"/>
      <c r="G151" s="203"/>
      <c r="K151" s="205">
        <v>1</v>
      </c>
      <c r="L151" s="206" t="s">
        <v>114</v>
      </c>
      <c r="M151" s="207"/>
      <c r="N151" s="206"/>
      <c r="O151" s="206"/>
      <c r="P151" s="211"/>
      <c r="Q151" s="30"/>
      <c r="R151" s="41"/>
      <c r="S151" s="210"/>
      <c r="V151" s="363"/>
      <c r="W151" s="363"/>
      <c r="X151" s="363"/>
      <c r="Y151" s="363"/>
      <c r="Z151" s="363"/>
      <c r="AA151" s="363"/>
      <c r="AB151" s="363"/>
      <c r="AC151" s="362"/>
      <c r="AJ151" t="s">
        <v>118</v>
      </c>
    </row>
    <row r="152" spans="1:36" ht="15.75" customHeight="1" thickBot="1" x14ac:dyDescent="0.3">
      <c r="A152" s="358"/>
      <c r="B152" s="359"/>
      <c r="C152" s="359"/>
      <c r="D152" s="359"/>
      <c r="E152" s="359"/>
      <c r="F152" s="360"/>
      <c r="G152" s="203"/>
      <c r="K152" s="663" t="s">
        <v>29</v>
      </c>
      <c r="L152" s="664"/>
      <c r="M152" s="664"/>
      <c r="N152" s="664"/>
      <c r="O152" s="664"/>
      <c r="P152" s="664"/>
      <c r="Q152" s="664"/>
      <c r="R152" s="665"/>
      <c r="S152" s="220">
        <f>S149+S150+S151</f>
        <v>0</v>
      </c>
      <c r="V152" s="666" t="s">
        <v>29</v>
      </c>
      <c r="W152" s="604"/>
      <c r="X152" s="604"/>
      <c r="Y152" s="604"/>
      <c r="Z152" s="604"/>
      <c r="AA152" s="604"/>
      <c r="AB152" s="667"/>
      <c r="AC152" s="321">
        <f>AC149+AC150+AC151+AC147</f>
        <v>0</v>
      </c>
    </row>
    <row r="153" spans="1:36" ht="15.75" customHeight="1" thickBot="1" x14ac:dyDescent="0.3">
      <c r="A153" s="358"/>
      <c r="B153" s="359"/>
      <c r="C153" s="359"/>
      <c r="D153" s="359"/>
      <c r="E153" s="359"/>
      <c r="F153" s="360"/>
      <c r="G153" s="203"/>
      <c r="K153" s="361"/>
      <c r="L153" s="244"/>
      <c r="M153" s="244"/>
      <c r="N153" s="244"/>
      <c r="O153" s="244"/>
      <c r="P153" s="244"/>
      <c r="Q153" s="244"/>
      <c r="R153" s="244"/>
      <c r="S153" s="203"/>
      <c r="V153" s="608">
        <v>1</v>
      </c>
      <c r="W153" s="668" t="s">
        <v>141</v>
      </c>
      <c r="X153" s="25" t="s">
        <v>150</v>
      </c>
      <c r="Y153" s="484" t="s">
        <v>148</v>
      </c>
      <c r="Z153" s="484" t="s">
        <v>231</v>
      </c>
      <c r="AA153" s="486" t="s">
        <v>11</v>
      </c>
      <c r="AB153" s="124" t="s">
        <v>233</v>
      </c>
      <c r="AC153" s="212">
        <v>11980.53</v>
      </c>
    </row>
    <row r="154" spans="1:36" ht="15.75" customHeight="1" thickBot="1" x14ac:dyDescent="0.3">
      <c r="A154" s="358"/>
      <c r="B154" s="359"/>
      <c r="C154" s="359"/>
      <c r="D154" s="359"/>
      <c r="E154" s="359"/>
      <c r="F154" s="360"/>
      <c r="G154" s="203"/>
      <c r="K154" s="361"/>
      <c r="L154" s="244"/>
      <c r="M154" s="244"/>
      <c r="N154" s="244"/>
      <c r="O154" s="244"/>
      <c r="P154" s="244"/>
      <c r="Q154" s="244"/>
      <c r="R154" s="244"/>
      <c r="S154" s="203"/>
      <c r="V154" s="609"/>
      <c r="W154" s="669"/>
      <c r="X154" s="37" t="s">
        <v>232</v>
      </c>
      <c r="Y154" s="485"/>
      <c r="Z154" s="485"/>
      <c r="AA154" s="461"/>
      <c r="AB154" s="65"/>
      <c r="AC154" s="328"/>
    </row>
    <row r="155" spans="1:36" ht="15.75" hidden="1" customHeight="1" thickBot="1" x14ac:dyDescent="0.3">
      <c r="A155" s="240"/>
      <c r="B155" s="241"/>
      <c r="C155" s="241"/>
      <c r="D155" s="241"/>
      <c r="E155" s="241"/>
      <c r="F155" s="242"/>
      <c r="G155" s="203"/>
      <c r="K155" s="243"/>
      <c r="L155" s="244"/>
      <c r="M155" s="244"/>
      <c r="N155" s="244"/>
      <c r="O155" s="244"/>
      <c r="P155" s="244"/>
      <c r="Q155" s="244"/>
      <c r="R155" s="244"/>
      <c r="S155" s="203"/>
      <c r="V155" s="533">
        <v>2</v>
      </c>
      <c r="W155" s="550" t="s">
        <v>141</v>
      </c>
      <c r="X155" s="248"/>
      <c r="Y155" s="248"/>
      <c r="Z155" s="424"/>
      <c r="AA155" s="540"/>
      <c r="AB155" s="542"/>
      <c r="AC155" s="544"/>
    </row>
    <row r="156" spans="1:36" ht="15.75" hidden="1" customHeight="1" thickBot="1" x14ac:dyDescent="0.3">
      <c r="A156" s="358"/>
      <c r="B156" s="359"/>
      <c r="C156" s="359"/>
      <c r="D156" s="359"/>
      <c r="E156" s="359"/>
      <c r="F156" s="360"/>
      <c r="G156" s="203"/>
      <c r="K156" s="361"/>
      <c r="L156" s="244"/>
      <c r="M156" s="244"/>
      <c r="N156" s="244"/>
      <c r="O156" s="244"/>
      <c r="P156" s="244"/>
      <c r="Q156" s="244"/>
      <c r="R156" s="244"/>
      <c r="S156" s="203"/>
      <c r="V156" s="534"/>
      <c r="W156" s="550"/>
      <c r="X156" s="225"/>
      <c r="Y156" s="426"/>
      <c r="Z156" s="378"/>
      <c r="AA156" s="541"/>
      <c r="AB156" s="543"/>
      <c r="AC156" s="541"/>
    </row>
    <row r="157" spans="1:36" ht="15.75" hidden="1" customHeight="1" thickBot="1" x14ac:dyDescent="0.3">
      <c r="A157" s="235"/>
      <c r="B157" s="236"/>
      <c r="C157" s="236"/>
      <c r="D157" s="236"/>
      <c r="E157" s="236"/>
      <c r="F157" s="237"/>
      <c r="G157" s="203"/>
      <c r="K157" s="238"/>
      <c r="L157" s="239"/>
      <c r="M157" s="239"/>
      <c r="N157" s="239"/>
      <c r="O157" s="239"/>
      <c r="P157" s="239"/>
      <c r="Q157" s="239"/>
      <c r="R157" s="239"/>
      <c r="S157" s="203"/>
      <c r="V157" s="535"/>
      <c r="W157" s="550"/>
      <c r="X157" s="9"/>
      <c r="Y157" s="9"/>
      <c r="Z157" s="9"/>
      <c r="AA157" s="416"/>
      <c r="AB157" s="40"/>
      <c r="AC157" s="335"/>
    </row>
    <row r="158" spans="1:36" ht="15.75" hidden="1" customHeight="1" thickBot="1" x14ac:dyDescent="0.3">
      <c r="A158" s="200"/>
      <c r="B158" s="201"/>
      <c r="C158" s="201"/>
      <c r="D158" s="201"/>
      <c r="E158" s="201"/>
      <c r="F158" s="202"/>
      <c r="G158" s="203"/>
      <c r="K158" s="205">
        <v>1</v>
      </c>
      <c r="L158" s="206" t="s">
        <v>114</v>
      </c>
      <c r="M158" s="207"/>
      <c r="N158" s="206"/>
      <c r="O158" s="193"/>
      <c r="P158" s="29"/>
      <c r="Q158" s="30"/>
      <c r="R158" s="208"/>
      <c r="S158" s="209"/>
      <c r="V158" s="655">
        <v>3</v>
      </c>
      <c r="W158" s="605" t="s">
        <v>141</v>
      </c>
      <c r="X158" s="391"/>
      <c r="Y158" s="533"/>
      <c r="Z158" s="536"/>
      <c r="AA158" s="389"/>
      <c r="AB158" s="93"/>
      <c r="AC158" s="326"/>
    </row>
    <row r="159" spans="1:36" ht="15.75" hidden="1" customHeight="1" thickBot="1" x14ac:dyDescent="0.3">
      <c r="A159" s="200"/>
      <c r="B159" s="201"/>
      <c r="C159" s="201"/>
      <c r="D159" s="201"/>
      <c r="E159" s="201"/>
      <c r="F159" s="202"/>
      <c r="G159" s="203"/>
      <c r="K159" s="205">
        <v>2</v>
      </c>
      <c r="L159" s="206" t="s">
        <v>114</v>
      </c>
      <c r="M159" s="207"/>
      <c r="N159" s="206"/>
      <c r="O159" s="206"/>
      <c r="P159" s="29"/>
      <c r="Q159" s="30"/>
      <c r="R159" s="41"/>
      <c r="S159" s="210"/>
      <c r="V159" s="656"/>
      <c r="W159" s="606"/>
      <c r="X159" s="392"/>
      <c r="Y159" s="534"/>
      <c r="Z159" s="537"/>
      <c r="AA159" s="414"/>
      <c r="AB159" s="39"/>
      <c r="AC159" s="327"/>
    </row>
    <row r="160" spans="1:36" ht="15.75" hidden="1" customHeight="1" thickBot="1" x14ac:dyDescent="0.3">
      <c r="A160" s="200"/>
      <c r="B160" s="201"/>
      <c r="C160" s="201"/>
      <c r="D160" s="201"/>
      <c r="E160" s="201"/>
      <c r="F160" s="202"/>
      <c r="G160" s="203"/>
      <c r="K160" s="205">
        <v>1</v>
      </c>
      <c r="L160" s="206" t="s">
        <v>114</v>
      </c>
      <c r="M160" s="207"/>
      <c r="N160" s="206"/>
      <c r="O160" s="206"/>
      <c r="P160" s="211"/>
      <c r="Q160" s="30"/>
      <c r="R160" s="41"/>
      <c r="S160" s="210"/>
      <c r="V160" s="417"/>
      <c r="W160" s="648"/>
      <c r="X160" s="417"/>
      <c r="Y160" s="535"/>
      <c r="Z160" s="538"/>
      <c r="AA160" s="390"/>
      <c r="AB160" s="33"/>
      <c r="AC160" s="95"/>
      <c r="AJ160" t="s">
        <v>118</v>
      </c>
    </row>
    <row r="161" spans="1:29" ht="15.75" customHeight="1" thickBot="1" x14ac:dyDescent="0.3">
      <c r="A161" s="200"/>
      <c r="B161" s="201"/>
      <c r="C161" s="201"/>
      <c r="D161" s="201"/>
      <c r="E161" s="201"/>
      <c r="F161" s="202"/>
      <c r="G161" s="203"/>
      <c r="K161" s="663" t="s">
        <v>29</v>
      </c>
      <c r="L161" s="664"/>
      <c r="M161" s="664"/>
      <c r="N161" s="664"/>
      <c r="O161" s="664"/>
      <c r="P161" s="664"/>
      <c r="Q161" s="664"/>
      <c r="R161" s="665"/>
      <c r="S161" s="220">
        <f>S158+S159+S160</f>
        <v>0</v>
      </c>
      <c r="V161" s="652" t="s">
        <v>142</v>
      </c>
      <c r="W161" s="653"/>
      <c r="X161" s="653"/>
      <c r="Y161" s="653"/>
      <c r="Z161" s="653"/>
      <c r="AA161" s="653"/>
      <c r="AB161" s="654"/>
      <c r="AC161" s="321">
        <f>AC153+AC155+AC158+AC159+AC160</f>
        <v>11980.53</v>
      </c>
    </row>
    <row r="162" spans="1:29" ht="15.75" thickBot="1" x14ac:dyDescent="0.3">
      <c r="A162" s="619" t="s">
        <v>22</v>
      </c>
      <c r="B162" s="620"/>
      <c r="C162" s="620"/>
      <c r="D162" s="620"/>
      <c r="E162" s="620"/>
      <c r="F162" s="621"/>
      <c r="G162" s="63" t="e">
        <f>G27+#REF!+G56+G76+G92+G146</f>
        <v>#REF!</v>
      </c>
      <c r="K162" s="619" t="s">
        <v>22</v>
      </c>
      <c r="L162" s="620"/>
      <c r="M162" s="620"/>
      <c r="N162" s="620"/>
      <c r="O162" s="620"/>
      <c r="P162" s="620"/>
      <c r="Q162" s="620"/>
      <c r="R162" s="621"/>
      <c r="S162" s="63" t="e">
        <f>S27+#REF!+S56+S76+S92+S146+S161</f>
        <v>#REF!</v>
      </c>
      <c r="V162" s="601" t="s">
        <v>22</v>
      </c>
      <c r="W162" s="602"/>
      <c r="X162" s="602"/>
      <c r="Y162" s="602"/>
      <c r="Z162" s="602"/>
      <c r="AA162" s="602"/>
      <c r="AB162" s="603"/>
      <c r="AC162" s="19">
        <f>AC27++AC56+AC76+AC92+AC146+AC161+AC61+AC152+AC70</f>
        <v>1700731.76</v>
      </c>
    </row>
    <row r="163" spans="1:29" x14ac:dyDescent="0.25">
      <c r="A163" s="58"/>
      <c r="B163" s="58"/>
      <c r="C163" s="58"/>
      <c r="D163" s="58"/>
      <c r="E163" s="58"/>
      <c r="F163" s="58"/>
      <c r="G163" s="53"/>
      <c r="AC163" s="84"/>
    </row>
    <row r="164" spans="1:29" x14ac:dyDescent="0.25">
      <c r="AC164" s="84"/>
    </row>
    <row r="165" spans="1:29" x14ac:dyDescent="0.25">
      <c r="AC165" s="84"/>
    </row>
    <row r="166" spans="1:29" x14ac:dyDescent="0.25">
      <c r="AC166" s="84"/>
    </row>
    <row r="167" spans="1:29" x14ac:dyDescent="0.25">
      <c r="AC167" s="84"/>
    </row>
    <row r="170" spans="1:29" x14ac:dyDescent="0.25">
      <c r="D170" s="68"/>
      <c r="E170" s="8"/>
    </row>
    <row r="172" spans="1:29" x14ac:dyDescent="0.25">
      <c r="D172" s="20" t="s">
        <v>73</v>
      </c>
      <c r="E172" s="20" t="s">
        <v>73</v>
      </c>
      <c r="F172" s="20"/>
      <c r="I172" s="16" t="s">
        <v>16</v>
      </c>
    </row>
    <row r="173" spans="1:29" x14ac:dyDescent="0.25">
      <c r="D173" s="20"/>
      <c r="E173" s="20"/>
      <c r="F173" s="20"/>
      <c r="I173" s="16"/>
    </row>
    <row r="174" spans="1:29" ht="15.75" thickBot="1" x14ac:dyDescent="0.3">
      <c r="B174" s="587" t="s">
        <v>26</v>
      </c>
      <c r="C174" s="587"/>
      <c r="D174" s="587"/>
      <c r="E174" s="587"/>
      <c r="F174" s="587"/>
      <c r="G174" s="587"/>
      <c r="H174" s="587"/>
      <c r="I174" s="587"/>
      <c r="AB174" s="315"/>
    </row>
    <row r="175" spans="1:29" ht="39" x14ac:dyDescent="0.25">
      <c r="A175" s="5" t="s">
        <v>1</v>
      </c>
      <c r="B175" s="2" t="s">
        <v>2</v>
      </c>
      <c r="C175" s="157" t="s">
        <v>69</v>
      </c>
      <c r="D175" s="157"/>
      <c r="E175" s="2" t="s">
        <v>3</v>
      </c>
      <c r="F175" s="3" t="s">
        <v>4</v>
      </c>
      <c r="G175" s="3" t="s">
        <v>15</v>
      </c>
      <c r="H175" s="3" t="s">
        <v>5</v>
      </c>
      <c r="I175" s="10" t="s">
        <v>12</v>
      </c>
    </row>
    <row r="176" spans="1:29" ht="15.75" thickBot="1" x14ac:dyDescent="0.3">
      <c r="A176" s="28" t="s">
        <v>6</v>
      </c>
      <c r="B176" s="97"/>
      <c r="C176" s="97"/>
      <c r="D176" s="97"/>
      <c r="E176" s="97"/>
      <c r="F176" s="97" t="s">
        <v>7</v>
      </c>
      <c r="G176" s="97" t="s">
        <v>14</v>
      </c>
      <c r="H176" s="97" t="s">
        <v>8</v>
      </c>
      <c r="I176" s="98" t="s">
        <v>10</v>
      </c>
    </row>
    <row r="177" spans="1:31" x14ac:dyDescent="0.25">
      <c r="A177" s="112">
        <v>1</v>
      </c>
      <c r="B177" s="146" t="s">
        <v>65</v>
      </c>
      <c r="C177" s="60" t="s">
        <v>39</v>
      </c>
      <c r="D177" s="24" t="s">
        <v>0</v>
      </c>
      <c r="E177" s="25" t="str">
        <f>UPPER(D177)</f>
        <v>GENTIANA</v>
      </c>
      <c r="F177" s="27" t="s">
        <v>40</v>
      </c>
      <c r="G177" s="25" t="s">
        <v>11</v>
      </c>
      <c r="H177" s="88" t="s">
        <v>74</v>
      </c>
      <c r="I177" s="35">
        <v>7935.35</v>
      </c>
      <c r="AE177" t="s">
        <v>118</v>
      </c>
    </row>
    <row r="178" spans="1:31" ht="15.75" thickBot="1" x14ac:dyDescent="0.3">
      <c r="A178" s="163"/>
      <c r="B178" s="113"/>
      <c r="C178" s="66" t="s">
        <v>41</v>
      </c>
      <c r="D178" s="38"/>
      <c r="E178" s="37" t="str">
        <f>UPPER(D178)</f>
        <v/>
      </c>
      <c r="F178" s="114"/>
      <c r="G178" s="36" t="s">
        <v>75</v>
      </c>
      <c r="H178" s="65" t="s">
        <v>76</v>
      </c>
      <c r="I178" s="70">
        <v>20933.05</v>
      </c>
    </row>
    <row r="179" spans="1:31" x14ac:dyDescent="0.25">
      <c r="A179" s="120"/>
      <c r="B179" s="155"/>
      <c r="C179" s="155"/>
      <c r="D179" s="9"/>
      <c r="E179" s="8"/>
      <c r="F179" s="160"/>
      <c r="G179" s="105"/>
      <c r="H179" s="161"/>
      <c r="I179" s="162"/>
    </row>
    <row r="180" spans="1:31" x14ac:dyDescent="0.25">
      <c r="A180" s="120"/>
      <c r="B180" s="118"/>
      <c r="C180" s="118"/>
      <c r="D180" s="7"/>
      <c r="E180" s="7"/>
      <c r="F180" s="101"/>
      <c r="G180" s="69"/>
      <c r="H180" s="94"/>
      <c r="I180" s="100"/>
    </row>
    <row r="181" spans="1:31" x14ac:dyDescent="0.25">
      <c r="A181" s="120"/>
      <c r="B181" s="117"/>
      <c r="C181" s="117"/>
      <c r="D181" s="9"/>
      <c r="E181" s="9"/>
      <c r="F181" s="9"/>
      <c r="G181" s="69"/>
      <c r="H181" s="94"/>
      <c r="I181" s="100"/>
    </row>
    <row r="182" spans="1:31" ht="15.75" thickBot="1" x14ac:dyDescent="0.3">
      <c r="A182" s="97"/>
      <c r="B182" s="117"/>
      <c r="C182" s="117"/>
      <c r="D182" s="9"/>
      <c r="E182" s="9"/>
      <c r="F182" s="90"/>
      <c r="G182" s="125"/>
      <c r="H182" s="124"/>
      <c r="I182" s="83"/>
    </row>
    <row r="183" spans="1:31" ht="15.75" thickBot="1" x14ac:dyDescent="0.3">
      <c r="A183" s="594" t="s">
        <v>21</v>
      </c>
      <c r="B183" s="595"/>
      <c r="C183" s="595"/>
      <c r="D183" s="595"/>
      <c r="E183" s="595"/>
      <c r="F183" s="595"/>
      <c r="G183" s="595"/>
      <c r="H183" s="596"/>
      <c r="I183" s="107">
        <f>SUM(I177:I182)</f>
        <v>28868.400000000001</v>
      </c>
    </row>
    <row r="184" spans="1:31" x14ac:dyDescent="0.25">
      <c r="A184" s="12">
        <v>1</v>
      </c>
      <c r="B184" s="149" t="s">
        <v>66</v>
      </c>
      <c r="C184" s="60" t="s">
        <v>39</v>
      </c>
      <c r="D184" s="27" t="s">
        <v>23</v>
      </c>
      <c r="E184" s="25" t="s">
        <v>38</v>
      </c>
      <c r="F184" s="46" t="s">
        <v>42</v>
      </c>
      <c r="G184" s="85" t="s">
        <v>11</v>
      </c>
      <c r="H184" s="49" t="s">
        <v>85</v>
      </c>
      <c r="I184" s="47">
        <v>15028.41</v>
      </c>
    </row>
    <row r="185" spans="1:31" x14ac:dyDescent="0.25">
      <c r="A185" s="122"/>
      <c r="B185" s="64"/>
      <c r="C185" s="64"/>
      <c r="D185" s="8"/>
      <c r="E185" s="9"/>
      <c r="F185" s="8"/>
      <c r="G185" s="7" t="s">
        <v>11</v>
      </c>
      <c r="H185" s="40" t="s">
        <v>86</v>
      </c>
      <c r="I185" s="138">
        <v>5254.03</v>
      </c>
    </row>
    <row r="186" spans="1:31" x14ac:dyDescent="0.25">
      <c r="A186" s="122"/>
      <c r="B186" s="64"/>
      <c r="C186" s="64"/>
      <c r="D186" s="8"/>
      <c r="E186" s="9"/>
      <c r="F186" s="8"/>
      <c r="G186" s="7" t="s">
        <v>11</v>
      </c>
      <c r="H186" s="40" t="s">
        <v>87</v>
      </c>
      <c r="I186" s="138">
        <v>14162.68</v>
      </c>
    </row>
    <row r="187" spans="1:31" x14ac:dyDescent="0.25">
      <c r="A187" s="122"/>
      <c r="B187" s="64"/>
      <c r="C187" s="64"/>
      <c r="D187" s="8"/>
      <c r="E187" s="9"/>
      <c r="F187" s="8"/>
      <c r="G187" s="7" t="s">
        <v>11</v>
      </c>
      <c r="H187" s="40" t="s">
        <v>88</v>
      </c>
      <c r="I187" s="138">
        <v>8625.26</v>
      </c>
    </row>
    <row r="188" spans="1:31" ht="15.75" thickBot="1" x14ac:dyDescent="0.3">
      <c r="A188" s="91"/>
      <c r="B188" s="37"/>
      <c r="C188" s="37"/>
      <c r="D188" s="38"/>
      <c r="E188" s="37"/>
      <c r="F188" s="38"/>
      <c r="G188" s="36" t="s">
        <v>11</v>
      </c>
      <c r="H188" s="33" t="s">
        <v>89</v>
      </c>
      <c r="I188" s="95">
        <v>22484.87</v>
      </c>
    </row>
    <row r="189" spans="1:31" x14ac:dyDescent="0.25">
      <c r="A189" s="166">
        <v>2</v>
      </c>
      <c r="B189" s="148" t="s">
        <v>66</v>
      </c>
      <c r="C189" s="64" t="s">
        <v>39</v>
      </c>
      <c r="D189" s="165" t="s">
        <v>18</v>
      </c>
      <c r="E189" s="178" t="str">
        <f>UPPER(D189)</f>
        <v>ANDISIMA</v>
      </c>
      <c r="F189" s="68" t="s">
        <v>78</v>
      </c>
      <c r="G189" s="179" t="s">
        <v>11</v>
      </c>
      <c r="H189" s="151" t="s">
        <v>79</v>
      </c>
      <c r="I189" s="180">
        <v>58724.23</v>
      </c>
    </row>
    <row r="190" spans="1:31" ht="15.75" thickBot="1" x14ac:dyDescent="0.3">
      <c r="A190" s="82"/>
      <c r="B190" s="51"/>
      <c r="C190" s="51"/>
      <c r="D190" s="38"/>
      <c r="E190" s="169" t="str">
        <f t="shared" ref="E190:E202" si="0">UPPER(D190)</f>
        <v/>
      </c>
      <c r="F190" s="73"/>
      <c r="G190" s="164" t="s">
        <v>11</v>
      </c>
      <c r="H190" s="33" t="s">
        <v>80</v>
      </c>
      <c r="I190" s="170">
        <v>6977.32</v>
      </c>
    </row>
    <row r="191" spans="1:31" ht="15.75" thickBot="1" x14ac:dyDescent="0.3">
      <c r="A191" s="166">
        <v>3</v>
      </c>
      <c r="B191" s="148" t="s">
        <v>66</v>
      </c>
      <c r="C191" s="117"/>
      <c r="D191" s="8" t="s">
        <v>36</v>
      </c>
      <c r="E191" s="165"/>
      <c r="F191" s="9"/>
      <c r="G191" s="9"/>
      <c r="H191" s="167"/>
      <c r="I191" s="102"/>
    </row>
    <row r="192" spans="1:31" ht="15.75" thickBot="1" x14ac:dyDescent="0.3">
      <c r="A192" s="82"/>
      <c r="B192" s="37"/>
      <c r="C192" s="38"/>
      <c r="D192" s="38"/>
      <c r="E192" s="55"/>
      <c r="F192" s="37"/>
      <c r="G192" s="36"/>
      <c r="H192" s="65"/>
      <c r="I192" s="83"/>
    </row>
    <row r="193" spans="1:9" ht="15.75" thickBot="1" x14ac:dyDescent="0.3">
      <c r="A193" s="32">
        <v>3</v>
      </c>
      <c r="B193" s="149" t="s">
        <v>66</v>
      </c>
      <c r="C193" s="60" t="s">
        <v>39</v>
      </c>
      <c r="D193" s="123" t="s">
        <v>31</v>
      </c>
      <c r="E193" s="55" t="str">
        <f t="shared" si="0"/>
        <v>APOSTOL</v>
      </c>
      <c r="F193" s="46" t="s">
        <v>81</v>
      </c>
      <c r="G193" s="54" t="s">
        <v>11</v>
      </c>
      <c r="H193" s="62" t="s">
        <v>82</v>
      </c>
      <c r="I193" s="171">
        <v>28000</v>
      </c>
    </row>
    <row r="194" spans="1:9" ht="45.75" thickBot="1" x14ac:dyDescent="0.3">
      <c r="A194" s="174">
        <v>4</v>
      </c>
      <c r="B194" s="175" t="s">
        <v>66</v>
      </c>
      <c r="C194" s="176" t="s">
        <v>84</v>
      </c>
      <c r="D194" s="177" t="s">
        <v>32</v>
      </c>
      <c r="E194" s="177" t="str">
        <f t="shared" si="0"/>
        <v>ASKLEPIOS SRL</v>
      </c>
      <c r="F194" s="81" t="s">
        <v>48</v>
      </c>
      <c r="G194" s="30" t="s">
        <v>11</v>
      </c>
      <c r="H194" s="41" t="s">
        <v>83</v>
      </c>
      <c r="I194" s="72">
        <v>50875.99</v>
      </c>
    </row>
    <row r="195" spans="1:9" ht="15.75" thickBot="1" x14ac:dyDescent="0.3">
      <c r="A195" s="172">
        <v>6</v>
      </c>
      <c r="B195" s="148" t="s">
        <v>66</v>
      </c>
      <c r="C195" s="9"/>
      <c r="D195" s="9" t="s">
        <v>37</v>
      </c>
      <c r="E195" s="165"/>
      <c r="F195" s="42"/>
      <c r="G195" s="78"/>
      <c r="H195" s="50"/>
      <c r="I195" s="181"/>
    </row>
    <row r="196" spans="1:9" x14ac:dyDescent="0.25">
      <c r="A196" s="32">
        <v>5</v>
      </c>
      <c r="B196" s="149" t="s">
        <v>66</v>
      </c>
      <c r="C196" s="60" t="s">
        <v>39</v>
      </c>
      <c r="D196" s="27" t="s">
        <v>0</v>
      </c>
      <c r="E196" s="123" t="str">
        <f t="shared" si="0"/>
        <v>GENTIANA</v>
      </c>
      <c r="F196" s="152" t="s">
        <v>90</v>
      </c>
      <c r="G196" s="27" t="s">
        <v>11</v>
      </c>
      <c r="H196" s="26" t="s">
        <v>76</v>
      </c>
      <c r="I196" s="168">
        <v>162337.99</v>
      </c>
    </row>
    <row r="197" spans="1:9" ht="15.75" thickBot="1" x14ac:dyDescent="0.3">
      <c r="A197" s="15"/>
      <c r="B197" s="37"/>
      <c r="C197" s="66" t="s">
        <v>91</v>
      </c>
      <c r="D197" s="38"/>
      <c r="E197" s="169" t="str">
        <f t="shared" si="0"/>
        <v/>
      </c>
      <c r="F197" s="73"/>
      <c r="G197" s="36"/>
      <c r="H197" s="33"/>
      <c r="I197" s="95"/>
    </row>
    <row r="198" spans="1:9" ht="15.75" thickBot="1" x14ac:dyDescent="0.3">
      <c r="A198" s="14">
        <v>8</v>
      </c>
      <c r="B198" s="148" t="s">
        <v>66</v>
      </c>
      <c r="C198" s="117"/>
      <c r="D198" s="8" t="s">
        <v>24</v>
      </c>
      <c r="E198" s="165"/>
      <c r="F198" s="9"/>
      <c r="G198" s="68"/>
      <c r="H198" s="99"/>
      <c r="I198" s="126"/>
    </row>
    <row r="199" spans="1:9" ht="15.75" thickBot="1" x14ac:dyDescent="0.3">
      <c r="A199" s="14"/>
      <c r="B199" s="9"/>
      <c r="C199" s="9"/>
      <c r="D199" s="9"/>
      <c r="E199" s="55"/>
      <c r="F199" s="68"/>
      <c r="G199" s="7"/>
      <c r="H199" s="99"/>
      <c r="I199" s="126"/>
    </row>
    <row r="200" spans="1:9" ht="15.75" thickBot="1" x14ac:dyDescent="0.3">
      <c r="A200" s="15"/>
      <c r="B200" s="37"/>
      <c r="C200" s="37"/>
      <c r="D200" s="37"/>
      <c r="E200" s="55"/>
      <c r="F200" s="73"/>
      <c r="G200" s="7"/>
      <c r="H200" s="99"/>
      <c r="I200" s="126"/>
    </row>
    <row r="201" spans="1:9" ht="15.75" thickBot="1" x14ac:dyDescent="0.3">
      <c r="A201" s="14">
        <v>6</v>
      </c>
      <c r="B201" s="149" t="s">
        <v>66</v>
      </c>
      <c r="C201" s="127" t="s">
        <v>39</v>
      </c>
      <c r="D201" s="25" t="s">
        <v>30</v>
      </c>
      <c r="E201" s="55" t="str">
        <f t="shared" si="0"/>
        <v>LUMILEVA FARM</v>
      </c>
      <c r="F201" s="24" t="s">
        <v>49</v>
      </c>
      <c r="G201" s="80" t="s">
        <v>9</v>
      </c>
      <c r="H201" s="26" t="s">
        <v>92</v>
      </c>
      <c r="I201" s="103">
        <v>31532.41</v>
      </c>
    </row>
    <row r="202" spans="1:9" ht="15.75" thickBot="1" x14ac:dyDescent="0.3">
      <c r="A202" s="17">
        <v>7</v>
      </c>
      <c r="B202" s="175" t="s">
        <v>66</v>
      </c>
      <c r="C202" s="128" t="s">
        <v>39</v>
      </c>
      <c r="D202" s="18" t="s">
        <v>25</v>
      </c>
      <c r="E202" s="193" t="str">
        <f t="shared" si="0"/>
        <v>HERACLEUM SRL</v>
      </c>
      <c r="F202" s="30" t="s">
        <v>50</v>
      </c>
      <c r="G202" s="194" t="s">
        <v>11</v>
      </c>
      <c r="H202" s="41" t="s">
        <v>93</v>
      </c>
      <c r="I202" s="59">
        <v>16589</v>
      </c>
    </row>
    <row r="203" spans="1:9" ht="15.75" thickBot="1" x14ac:dyDescent="0.3">
      <c r="A203" s="17"/>
      <c r="B203" s="149"/>
      <c r="C203" s="127"/>
      <c r="D203" s="27"/>
      <c r="E203" s="55"/>
      <c r="F203" s="25"/>
      <c r="G203" s="182"/>
      <c r="H203" s="61"/>
      <c r="I203" s="183"/>
    </row>
    <row r="204" spans="1:9" ht="15.75" thickBot="1" x14ac:dyDescent="0.3">
      <c r="A204" s="32"/>
      <c r="B204" s="149"/>
      <c r="C204" s="60"/>
      <c r="D204" s="80"/>
      <c r="E204" s="55"/>
      <c r="F204" s="80"/>
      <c r="G204" s="80"/>
      <c r="H204" s="48"/>
      <c r="I204" s="110"/>
    </row>
    <row r="205" spans="1:9" ht="15.75" thickBot="1" x14ac:dyDescent="0.3">
      <c r="A205" s="14"/>
      <c r="B205" s="9"/>
      <c r="C205" s="9"/>
      <c r="D205" s="9"/>
      <c r="E205" s="55"/>
      <c r="F205" s="9"/>
      <c r="G205" s="129"/>
      <c r="H205" s="39"/>
      <c r="I205" s="100"/>
    </row>
    <row r="206" spans="1:9" ht="15.75" thickBot="1" x14ac:dyDescent="0.3">
      <c r="A206" s="14"/>
      <c r="B206" s="9"/>
      <c r="C206" s="9"/>
      <c r="D206" s="9"/>
      <c r="E206" s="55"/>
      <c r="F206" s="9"/>
      <c r="G206" s="129"/>
      <c r="H206" s="39"/>
      <c r="I206" s="100"/>
    </row>
    <row r="207" spans="1:9" ht="15.75" thickBot="1" x14ac:dyDescent="0.3">
      <c r="A207" s="14"/>
      <c r="B207" s="9"/>
      <c r="C207" s="9"/>
      <c r="D207" s="9"/>
      <c r="E207" s="55"/>
      <c r="F207" s="9"/>
      <c r="G207" s="129"/>
      <c r="H207" s="39"/>
      <c r="I207" s="100"/>
    </row>
    <row r="208" spans="1:9" ht="15.75" thickBot="1" x14ac:dyDescent="0.3">
      <c r="A208" s="15"/>
      <c r="B208" s="37"/>
      <c r="C208" s="37"/>
      <c r="D208" s="37"/>
      <c r="E208" s="55"/>
      <c r="F208" s="37"/>
      <c r="G208" s="96"/>
      <c r="H208" s="33"/>
      <c r="I208" s="83"/>
    </row>
    <row r="209" spans="1:9" ht="15.75" thickBot="1" x14ac:dyDescent="0.3">
      <c r="A209" s="632" t="s">
        <v>77</v>
      </c>
      <c r="B209" s="633"/>
      <c r="C209" s="633"/>
      <c r="D209" s="633"/>
      <c r="E209" s="633"/>
      <c r="F209" s="633"/>
      <c r="G209" s="633"/>
      <c r="H209" s="634"/>
      <c r="I209" s="63">
        <f>SUM(I184:I208)</f>
        <v>420592.19</v>
      </c>
    </row>
    <row r="210" spans="1:9" ht="30.75" thickBot="1" x14ac:dyDescent="0.3">
      <c r="A210" s="7">
        <v>1</v>
      </c>
      <c r="B210" s="150" t="s">
        <v>67</v>
      </c>
      <c r="C210" s="79" t="s">
        <v>39</v>
      </c>
      <c r="D210" s="52" t="s">
        <v>19</v>
      </c>
      <c r="E210" s="158" t="s">
        <v>95</v>
      </c>
      <c r="F210" s="27" t="s">
        <v>44</v>
      </c>
      <c r="G210" s="25" t="s">
        <v>9</v>
      </c>
      <c r="H210" s="152" t="s">
        <v>94</v>
      </c>
      <c r="I210" s="103">
        <v>27061.48</v>
      </c>
    </row>
    <row r="211" spans="1:9" ht="30" x14ac:dyDescent="0.25">
      <c r="A211" s="605">
        <v>2</v>
      </c>
      <c r="B211" s="150" t="s">
        <v>67</v>
      </c>
      <c r="C211" s="79" t="s">
        <v>39</v>
      </c>
      <c r="D211" s="158"/>
      <c r="E211" s="185" t="s">
        <v>72</v>
      </c>
      <c r="F211" s="46" t="s">
        <v>43</v>
      </c>
      <c r="G211" s="85" t="s">
        <v>9</v>
      </c>
      <c r="H211" s="49" t="s">
        <v>96</v>
      </c>
      <c r="I211" s="71">
        <v>36161.11</v>
      </c>
    </row>
    <row r="212" spans="1:9" x14ac:dyDescent="0.25">
      <c r="A212" s="606"/>
      <c r="B212" s="130"/>
      <c r="C212" s="159"/>
      <c r="D212" s="136"/>
      <c r="E212" s="153"/>
      <c r="F212" s="42"/>
      <c r="G212" s="7" t="s">
        <v>11</v>
      </c>
      <c r="H212" s="39" t="s">
        <v>97</v>
      </c>
      <c r="I212" s="13">
        <v>20563.53</v>
      </c>
    </row>
    <row r="213" spans="1:9" ht="15.75" thickBot="1" x14ac:dyDescent="0.3">
      <c r="A213" s="607"/>
      <c r="B213" s="186"/>
      <c r="C213" s="187"/>
      <c r="D213" s="188"/>
      <c r="E213" s="189"/>
      <c r="F213" s="182"/>
      <c r="G213" s="36" t="s">
        <v>11</v>
      </c>
      <c r="H213" s="173" t="s">
        <v>98</v>
      </c>
      <c r="I213" s="147">
        <v>11690.71</v>
      </c>
    </row>
    <row r="214" spans="1:9" ht="15.75" thickBot="1" x14ac:dyDescent="0.3">
      <c r="A214" s="15"/>
      <c r="B214" s="184"/>
      <c r="C214" s="184"/>
      <c r="D214" s="37"/>
      <c r="E214" s="136"/>
      <c r="F214" s="38"/>
      <c r="G214" s="37"/>
      <c r="H214" s="173"/>
      <c r="I214" s="147"/>
    </row>
    <row r="215" spans="1:9" ht="15.75" thickBot="1" x14ac:dyDescent="0.3">
      <c r="A215" s="32"/>
      <c r="B215" s="56"/>
      <c r="C215" s="56"/>
      <c r="D215" s="30"/>
      <c r="E215" s="158"/>
      <c r="F215" s="29"/>
      <c r="G215" s="31"/>
      <c r="H215" s="41"/>
      <c r="I215" s="111"/>
    </row>
    <row r="216" spans="1:9" ht="15.75" thickBot="1" x14ac:dyDescent="0.3">
      <c r="A216" s="598" t="s">
        <v>13</v>
      </c>
      <c r="B216" s="599"/>
      <c r="C216" s="599"/>
      <c r="D216" s="599"/>
      <c r="E216" s="599"/>
      <c r="F216" s="599"/>
      <c r="G216" s="599"/>
      <c r="H216" s="600"/>
      <c r="I216" s="74">
        <f>SUM(I210:I215)</f>
        <v>95476.829999999987</v>
      </c>
    </row>
    <row r="217" spans="1:9" ht="15.75" thickBot="1" x14ac:dyDescent="0.3">
      <c r="A217" s="639">
        <v>1</v>
      </c>
      <c r="B217" s="641" t="s">
        <v>102</v>
      </c>
      <c r="C217" s="641" t="s">
        <v>101</v>
      </c>
      <c r="D217" s="154"/>
      <c r="E217" s="643"/>
      <c r="F217" s="152" t="s">
        <v>99</v>
      </c>
      <c r="G217" s="27" t="s">
        <v>11</v>
      </c>
      <c r="H217" s="26" t="s">
        <v>100</v>
      </c>
      <c r="I217" s="67">
        <v>10123.35</v>
      </c>
    </row>
    <row r="218" spans="1:9" ht="15.75" thickBot="1" x14ac:dyDescent="0.3">
      <c r="A218" s="640"/>
      <c r="B218" s="642"/>
      <c r="C218" s="642"/>
      <c r="D218" s="96"/>
      <c r="E218" s="644"/>
      <c r="F218" s="81"/>
      <c r="G218" s="18"/>
      <c r="H218" s="44"/>
      <c r="I218" s="59"/>
    </row>
    <row r="219" spans="1:9" ht="15.75" thickBot="1" x14ac:dyDescent="0.3">
      <c r="A219" s="645" t="s">
        <v>27</v>
      </c>
      <c r="B219" s="646"/>
      <c r="C219" s="646"/>
      <c r="D219" s="646"/>
      <c r="E219" s="646"/>
      <c r="F219" s="646"/>
      <c r="G219" s="646"/>
      <c r="H219" s="647"/>
      <c r="I219" s="195">
        <f>SUM(I217)</f>
        <v>10123.35</v>
      </c>
    </row>
    <row r="220" spans="1:9" ht="15.75" thickBot="1" x14ac:dyDescent="0.3">
      <c r="A220" s="622">
        <v>1</v>
      </c>
      <c r="B220" s="625" t="s">
        <v>68</v>
      </c>
      <c r="C220" s="628" t="s">
        <v>107</v>
      </c>
      <c r="D220" s="29" t="s">
        <v>33</v>
      </c>
      <c r="E220" s="567" t="s">
        <v>103</v>
      </c>
      <c r="F220" s="46" t="s">
        <v>45</v>
      </c>
      <c r="G220" s="24" t="s">
        <v>11</v>
      </c>
      <c r="H220" s="75" t="s">
        <v>104</v>
      </c>
      <c r="I220" s="197">
        <v>3593.14</v>
      </c>
    </row>
    <row r="221" spans="1:9" ht="15.75" thickBot="1" x14ac:dyDescent="0.3">
      <c r="A221" s="623"/>
      <c r="B221" s="626"/>
      <c r="C221" s="554"/>
      <c r="D221" s="27" t="s">
        <v>28</v>
      </c>
      <c r="E221" s="547"/>
      <c r="F221" s="132"/>
      <c r="G221" s="1" t="s">
        <v>11</v>
      </c>
      <c r="H221" s="39" t="s">
        <v>105</v>
      </c>
      <c r="I221" s="13">
        <v>13638.15</v>
      </c>
    </row>
    <row r="222" spans="1:9" ht="15.75" thickBot="1" x14ac:dyDescent="0.3">
      <c r="A222" s="624"/>
      <c r="B222" s="627"/>
      <c r="C222" s="629"/>
      <c r="D222" s="18" t="s">
        <v>0</v>
      </c>
      <c r="E222" s="568"/>
      <c r="F222" s="29"/>
      <c r="G222" s="37" t="s">
        <v>11</v>
      </c>
      <c r="H222" s="108" t="s">
        <v>106</v>
      </c>
      <c r="I222" s="147">
        <v>76384.22</v>
      </c>
    </row>
    <row r="223" spans="1:9" ht="15.75" thickBot="1" x14ac:dyDescent="0.3">
      <c r="A223" s="598" t="s">
        <v>46</v>
      </c>
      <c r="B223" s="599"/>
      <c r="C223" s="599"/>
      <c r="D223" s="599"/>
      <c r="E223" s="599"/>
      <c r="F223" s="599"/>
      <c r="G223" s="599"/>
      <c r="H223" s="600"/>
      <c r="I223" s="196">
        <f>I220+I221+I222</f>
        <v>93615.510000000009</v>
      </c>
    </row>
    <row r="224" spans="1:9" x14ac:dyDescent="0.25">
      <c r="A224" s="635">
        <v>1</v>
      </c>
      <c r="B224" s="636" t="s">
        <v>109</v>
      </c>
      <c r="C224" s="192" t="s">
        <v>70</v>
      </c>
      <c r="D224" s="85" t="s">
        <v>58</v>
      </c>
      <c r="E224" s="85" t="s">
        <v>113</v>
      </c>
      <c r="F224" s="85" t="s">
        <v>112</v>
      </c>
      <c r="G224" s="85" t="s">
        <v>11</v>
      </c>
      <c r="H224" s="85" t="s">
        <v>110</v>
      </c>
      <c r="I224" s="198">
        <v>10865.77</v>
      </c>
    </row>
    <row r="225" spans="1:9" x14ac:dyDescent="0.25">
      <c r="A225" s="552"/>
      <c r="B225" s="637"/>
      <c r="C225" s="1" t="s">
        <v>108</v>
      </c>
      <c r="D225" s="1"/>
      <c r="E225" s="1"/>
      <c r="F225" s="1"/>
      <c r="G225" s="1" t="s">
        <v>11</v>
      </c>
      <c r="H225" s="1" t="s">
        <v>111</v>
      </c>
      <c r="I225" s="199">
        <v>14652.72</v>
      </c>
    </row>
    <row r="226" spans="1:9" x14ac:dyDescent="0.25">
      <c r="A226" s="552"/>
      <c r="B226" s="637"/>
      <c r="C226" s="135"/>
      <c r="D226" s="1"/>
      <c r="E226" s="1"/>
      <c r="F226" s="1"/>
      <c r="G226" s="1"/>
      <c r="H226" s="94"/>
      <c r="I226" s="13"/>
    </row>
    <row r="227" spans="1:9" x14ac:dyDescent="0.25">
      <c r="A227" s="552"/>
      <c r="B227" s="637"/>
      <c r="C227" s="135"/>
      <c r="D227" s="1"/>
      <c r="E227" s="1"/>
      <c r="F227" s="1"/>
      <c r="G227" s="1"/>
      <c r="H227" s="94"/>
      <c r="I227" s="13"/>
    </row>
    <row r="228" spans="1:9" ht="15.75" thickBot="1" x14ac:dyDescent="0.3">
      <c r="A228" s="553"/>
      <c r="B228" s="638"/>
      <c r="C228" s="145"/>
      <c r="D228" s="145"/>
      <c r="E228" s="145"/>
      <c r="F228" s="145"/>
      <c r="G228" s="36"/>
      <c r="H228" s="65"/>
      <c r="I228" s="70"/>
    </row>
    <row r="229" spans="1:9" ht="15.75" thickBot="1" x14ac:dyDescent="0.3">
      <c r="A229" s="619" t="s">
        <v>64</v>
      </c>
      <c r="B229" s="630"/>
      <c r="C229" s="630"/>
      <c r="D229" s="630"/>
      <c r="E229" s="630"/>
      <c r="F229" s="630"/>
      <c r="G229" s="630"/>
      <c r="H229" s="631"/>
      <c r="I229" s="142">
        <f>I224+I225+I226+I227+I228</f>
        <v>25518.489999999998</v>
      </c>
    </row>
    <row r="230" spans="1:9" ht="15.75" thickBot="1" x14ac:dyDescent="0.3">
      <c r="A230" s="619" t="s">
        <v>22</v>
      </c>
      <c r="B230" s="620"/>
      <c r="C230" s="620"/>
      <c r="D230" s="620"/>
      <c r="E230" s="620"/>
      <c r="F230" s="620"/>
      <c r="G230" s="620"/>
      <c r="H230" s="621"/>
      <c r="I230" s="63">
        <f>I183+I209+I216+I219+I223+I229</f>
        <v>674194.77</v>
      </c>
    </row>
  </sheetData>
  <mergeCells count="155">
    <mergeCell ref="A70:F70"/>
    <mergeCell ref="K70:R70"/>
    <mergeCell ref="V70:AB70"/>
    <mergeCell ref="K81:K88"/>
    <mergeCell ref="L81:L88"/>
    <mergeCell ref="M81:M88"/>
    <mergeCell ref="O81:O88"/>
    <mergeCell ref="A76:F76"/>
    <mergeCell ref="V99:V100"/>
    <mergeCell ref="V92:AB92"/>
    <mergeCell ref="K97:K145"/>
    <mergeCell ref="V104:V106"/>
    <mergeCell ref="A92:F92"/>
    <mergeCell ref="K92:R92"/>
    <mergeCell ref="O89:O91"/>
    <mergeCell ref="L89:L91"/>
    <mergeCell ref="M89:M91"/>
    <mergeCell ref="L77:L78"/>
    <mergeCell ref="M77:M78"/>
    <mergeCell ref="K89:K91"/>
    <mergeCell ref="V77:V80"/>
    <mergeCell ref="W77:W80"/>
    <mergeCell ref="AA94:AA95"/>
    <mergeCell ref="K65:K69"/>
    <mergeCell ref="L65:L69"/>
    <mergeCell ref="M65:M69"/>
    <mergeCell ref="O65:O69"/>
    <mergeCell ref="Y81:Y88"/>
    <mergeCell ref="K71:K75"/>
    <mergeCell ref="L71:L75"/>
    <mergeCell ref="M71:M75"/>
    <mergeCell ref="O71:O75"/>
    <mergeCell ref="W71:W75"/>
    <mergeCell ref="K76:R76"/>
    <mergeCell ref="K77:K78"/>
    <mergeCell ref="O77:O78"/>
    <mergeCell ref="AF57:AF60"/>
    <mergeCell ref="V76:AB76"/>
    <mergeCell ref="W94:W96"/>
    <mergeCell ref="V94:V96"/>
    <mergeCell ref="V97:V98"/>
    <mergeCell ref="V81:V91"/>
    <mergeCell ref="V71:V72"/>
    <mergeCell ref="W57:W60"/>
    <mergeCell ref="V61:AB61"/>
    <mergeCell ref="V57:V60"/>
    <mergeCell ref="V65:V66"/>
    <mergeCell ref="W65:W69"/>
    <mergeCell ref="W97:W98"/>
    <mergeCell ref="B174:I174"/>
    <mergeCell ref="V162:AB162"/>
    <mergeCell ref="W158:W160"/>
    <mergeCell ref="V136:V137"/>
    <mergeCell ref="V138:V139"/>
    <mergeCell ref="V101:V103"/>
    <mergeCell ref="V113:V116"/>
    <mergeCell ref="A216:H216"/>
    <mergeCell ref="V146:AB146"/>
    <mergeCell ref="V161:AB161"/>
    <mergeCell ref="V158:V159"/>
    <mergeCell ref="A162:F162"/>
    <mergeCell ref="A211:A213"/>
    <mergeCell ref="A146:F146"/>
    <mergeCell ref="K146:R146"/>
    <mergeCell ref="K162:R162"/>
    <mergeCell ref="K161:R161"/>
    <mergeCell ref="V155:V157"/>
    <mergeCell ref="K152:R152"/>
    <mergeCell ref="V152:AB152"/>
    <mergeCell ref="V153:V154"/>
    <mergeCell ref="W153:W154"/>
    <mergeCell ref="V147:V148"/>
    <mergeCell ref="L97:L145"/>
    <mergeCell ref="A230:H230"/>
    <mergeCell ref="A220:A222"/>
    <mergeCell ref="B220:B222"/>
    <mergeCell ref="C220:C222"/>
    <mergeCell ref="E220:E222"/>
    <mergeCell ref="A223:H223"/>
    <mergeCell ref="A229:H229"/>
    <mergeCell ref="A183:H183"/>
    <mergeCell ref="A209:H209"/>
    <mergeCell ref="A224:A228"/>
    <mergeCell ref="B224:B228"/>
    <mergeCell ref="A217:A218"/>
    <mergeCell ref="B217:B218"/>
    <mergeCell ref="C217:C218"/>
    <mergeCell ref="E217:E218"/>
    <mergeCell ref="A219:H219"/>
    <mergeCell ref="B5:G5"/>
    <mergeCell ref="A27:F27"/>
    <mergeCell ref="A56:F56"/>
    <mergeCell ref="L5:S5"/>
    <mergeCell ref="K27:R27"/>
    <mergeCell ref="W25:W26"/>
    <mergeCell ref="V25:V26"/>
    <mergeCell ref="W5:AC5"/>
    <mergeCell ref="K56:R56"/>
    <mergeCell ref="V56:AB56"/>
    <mergeCell ref="V27:AB27"/>
    <mergeCell ref="K31:K55"/>
    <mergeCell ref="X25:X26"/>
    <mergeCell ref="W21:W22"/>
    <mergeCell ref="V21:V22"/>
    <mergeCell ref="V23:V24"/>
    <mergeCell ref="W8:W12"/>
    <mergeCell ref="W23:W24"/>
    <mergeCell ref="V13:V20"/>
    <mergeCell ref="W13:W20"/>
    <mergeCell ref="V28:V29"/>
    <mergeCell ref="V6:V7"/>
    <mergeCell ref="AB6:AB7"/>
    <mergeCell ref="AC6:AC7"/>
    <mergeCell ref="W6:W7"/>
    <mergeCell ref="X6:X7"/>
    <mergeCell ref="Y6:Y7"/>
    <mergeCell ref="Z6:Z7"/>
    <mergeCell ref="V34:V35"/>
    <mergeCell ref="W28:W29"/>
    <mergeCell ref="W32:W33"/>
    <mergeCell ref="W34:W35"/>
    <mergeCell ref="Z28:Z29"/>
    <mergeCell ref="X28:X29"/>
    <mergeCell ref="V8:V12"/>
    <mergeCell ref="W36:W41"/>
    <mergeCell ref="W136:W137"/>
    <mergeCell ref="W155:W157"/>
    <mergeCell ref="V128:V135"/>
    <mergeCell ref="W104:W106"/>
    <mergeCell ref="W107:W108"/>
    <mergeCell ref="W147:W148"/>
    <mergeCell ref="V149:V150"/>
    <mergeCell ref="W149:W150"/>
    <mergeCell ref="V109:V112"/>
    <mergeCell ref="V117:V118"/>
    <mergeCell ref="W119:W120"/>
    <mergeCell ref="W138:W139"/>
    <mergeCell ref="W128:W135"/>
    <mergeCell ref="W117:W118"/>
    <mergeCell ref="W99:W100"/>
    <mergeCell ref="W101:W103"/>
    <mergeCell ref="V107:V108"/>
    <mergeCell ref="W113:W116"/>
    <mergeCell ref="W109:W111"/>
    <mergeCell ref="V121:V127"/>
    <mergeCell ref="W121:W127"/>
    <mergeCell ref="Y158:Y160"/>
    <mergeCell ref="Z158:Z160"/>
    <mergeCell ref="AA149:AA150"/>
    <mergeCell ref="AA34:AA35"/>
    <mergeCell ref="AA147:AA148"/>
    <mergeCell ref="AA155:AA156"/>
    <mergeCell ref="AB155:AB156"/>
    <mergeCell ref="AC155:AC156"/>
    <mergeCell ref="AA97:AA98"/>
  </mergeCells>
  <pageMargins left="3.9370078740157501E-2" right="3.9370078740157501E-2" top="0" bottom="0" header="0.31496062992126" footer="0.31496062992126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tabSelected="1" workbookViewId="0">
      <selection activeCell="I66" sqref="I66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21"/>
      <c r="B2" s="21"/>
      <c r="C2" s="21"/>
      <c r="D2" s="22" t="s">
        <v>245</v>
      </c>
      <c r="E2" s="22"/>
      <c r="F2" s="21"/>
      <c r="G2" s="23" t="s">
        <v>17</v>
      </c>
    </row>
    <row r="4" spans="1:9" ht="15.75" thickBot="1" x14ac:dyDescent="0.3">
      <c r="H4" s="16"/>
    </row>
    <row r="5" spans="1:9" ht="26.25" x14ac:dyDescent="0.25">
      <c r="A5" s="5" t="s">
        <v>1</v>
      </c>
      <c r="B5" s="2" t="s">
        <v>2</v>
      </c>
      <c r="C5" s="433" t="s">
        <v>71</v>
      </c>
      <c r="D5" s="2" t="s">
        <v>3</v>
      </c>
      <c r="E5" s="3" t="s">
        <v>4</v>
      </c>
      <c r="F5" s="3" t="s">
        <v>15</v>
      </c>
      <c r="G5" s="3" t="s">
        <v>5</v>
      </c>
      <c r="H5" s="10" t="s">
        <v>12</v>
      </c>
    </row>
    <row r="6" spans="1:9" ht="15.75" thickBot="1" x14ac:dyDescent="0.3">
      <c r="A6" s="28" t="s">
        <v>6</v>
      </c>
      <c r="B6" s="4"/>
      <c r="C6" s="4"/>
      <c r="D6" s="4"/>
      <c r="E6" s="4" t="s">
        <v>7</v>
      </c>
      <c r="F6" s="4" t="s">
        <v>14</v>
      </c>
      <c r="G6" s="4" t="s">
        <v>8</v>
      </c>
      <c r="H6" s="11" t="s">
        <v>10</v>
      </c>
    </row>
    <row r="7" spans="1:9" x14ac:dyDescent="0.25">
      <c r="A7" s="427">
        <v>1</v>
      </c>
      <c r="B7" s="499" t="s">
        <v>122</v>
      </c>
      <c r="C7" s="248" t="s">
        <v>150</v>
      </c>
      <c r="D7" s="248" t="s">
        <v>120</v>
      </c>
      <c r="E7" s="248" t="s">
        <v>179</v>
      </c>
      <c r="F7" s="290" t="s">
        <v>145</v>
      </c>
      <c r="G7" s="39" t="s">
        <v>234</v>
      </c>
      <c r="H7" s="509">
        <v>1721.82</v>
      </c>
    </row>
    <row r="8" spans="1:9" ht="15.75" thickBot="1" x14ac:dyDescent="0.3">
      <c r="A8" s="230"/>
      <c r="B8" s="222"/>
      <c r="C8" s="432" t="s">
        <v>180</v>
      </c>
      <c r="D8" s="432"/>
      <c r="E8" s="432"/>
      <c r="F8" s="511"/>
      <c r="G8" s="39"/>
      <c r="H8" s="513"/>
    </row>
    <row r="9" spans="1:9" ht="15.75" hidden="1" thickBot="1" x14ac:dyDescent="0.3">
      <c r="A9" s="427">
        <v>2</v>
      </c>
      <c r="B9" s="499" t="s">
        <v>122</v>
      </c>
      <c r="C9" s="25"/>
      <c r="D9" s="501"/>
      <c r="E9" s="25"/>
      <c r="F9" s="510"/>
      <c r="G9" s="49"/>
      <c r="H9" s="45"/>
      <c r="I9" s="278">
        <v>500</v>
      </c>
    </row>
    <row r="10" spans="1:9" ht="15.75" hidden="1" thickBot="1" x14ac:dyDescent="0.3">
      <c r="A10" s="156"/>
      <c r="B10" s="500"/>
      <c r="C10" s="9"/>
      <c r="D10" s="9"/>
      <c r="E10" s="9"/>
      <c r="F10" s="509"/>
      <c r="G10" s="509"/>
      <c r="H10" s="138"/>
    </row>
    <row r="11" spans="1:9" ht="15.75" thickBot="1" x14ac:dyDescent="0.3">
      <c r="A11" s="666" t="s">
        <v>123</v>
      </c>
      <c r="B11" s="604"/>
      <c r="C11" s="604"/>
      <c r="D11" s="604"/>
      <c r="E11" s="604"/>
      <c r="F11" s="604"/>
      <c r="G11" s="667"/>
      <c r="H11" s="260">
        <f>H7</f>
        <v>1721.82</v>
      </c>
    </row>
    <row r="12" spans="1:9" ht="15.75" hidden="1" thickBot="1" x14ac:dyDescent="0.3">
      <c r="A12" s="427">
        <v>1</v>
      </c>
      <c r="B12" s="706" t="s">
        <v>109</v>
      </c>
      <c r="C12" s="246"/>
      <c r="D12" s="248"/>
      <c r="E12" s="248"/>
      <c r="F12" s="115"/>
      <c r="G12" s="93"/>
      <c r="H12" s="326"/>
    </row>
    <row r="13" spans="1:9" ht="15.75" hidden="1" thickBot="1" x14ac:dyDescent="0.3">
      <c r="A13" s="156"/>
      <c r="B13" s="703"/>
      <c r="C13" s="250"/>
      <c r="D13" s="432"/>
      <c r="E13" s="432"/>
      <c r="F13" s="69"/>
      <c r="G13" s="94"/>
      <c r="H13" s="45"/>
    </row>
    <row r="14" spans="1:9" ht="15.75" hidden="1" thickBot="1" x14ac:dyDescent="0.3">
      <c r="A14" s="156"/>
      <c r="B14" s="703"/>
      <c r="C14" s="250"/>
      <c r="D14" s="432"/>
      <c r="E14" s="432"/>
      <c r="F14" s="69"/>
      <c r="G14" s="94"/>
      <c r="H14" s="45"/>
    </row>
    <row r="15" spans="1:9" ht="15.75" hidden="1" thickBot="1" x14ac:dyDescent="0.3">
      <c r="A15" s="230"/>
      <c r="B15" s="704"/>
      <c r="C15" s="247"/>
      <c r="D15" s="225"/>
      <c r="E15" s="225"/>
      <c r="F15" s="87"/>
      <c r="G15" s="65"/>
      <c r="H15" s="95"/>
    </row>
    <row r="16" spans="1:9" ht="15.75" customHeight="1" x14ac:dyDescent="0.25">
      <c r="A16" s="707">
        <v>2</v>
      </c>
      <c r="B16" s="706" t="s">
        <v>109</v>
      </c>
      <c r="C16" s="248" t="s">
        <v>149</v>
      </c>
      <c r="D16" s="248" t="s">
        <v>146</v>
      </c>
      <c r="E16" s="248" t="s">
        <v>182</v>
      </c>
      <c r="F16" s="463" t="s">
        <v>145</v>
      </c>
      <c r="G16" s="49" t="s">
        <v>235</v>
      </c>
      <c r="H16" s="232">
        <v>335.59</v>
      </c>
    </row>
    <row r="17" spans="1:14" ht="15.75" customHeight="1" x14ac:dyDescent="0.25">
      <c r="A17" s="708"/>
      <c r="B17" s="703"/>
      <c r="C17" s="432" t="s">
        <v>183</v>
      </c>
      <c r="D17" s="432"/>
      <c r="E17" s="432"/>
      <c r="F17" s="293" t="s">
        <v>145</v>
      </c>
      <c r="G17" s="39" t="s">
        <v>236</v>
      </c>
      <c r="H17" s="509">
        <v>1074.95</v>
      </c>
    </row>
    <row r="18" spans="1:14" ht="15.75" thickBot="1" x14ac:dyDescent="0.3">
      <c r="A18" s="709"/>
      <c r="B18" s="703"/>
      <c r="C18" s="432"/>
      <c r="D18" s="432"/>
      <c r="E18" s="432"/>
      <c r="F18" s="293" t="s">
        <v>145</v>
      </c>
      <c r="G18" s="39" t="s">
        <v>237</v>
      </c>
      <c r="H18" s="509">
        <v>702.92</v>
      </c>
    </row>
    <row r="19" spans="1:14" ht="15.75" hidden="1" customHeight="1" x14ac:dyDescent="0.25">
      <c r="A19" s="702"/>
      <c r="B19" s="704"/>
      <c r="C19" s="37"/>
      <c r="D19" s="267"/>
      <c r="E19" s="268"/>
      <c r="F19" s="520"/>
      <c r="G19" s="61"/>
      <c r="H19" s="277"/>
    </row>
    <row r="20" spans="1:14" x14ac:dyDescent="0.25">
      <c r="A20" s="518">
        <v>3</v>
      </c>
      <c r="B20" s="710" t="s">
        <v>109</v>
      </c>
      <c r="C20" s="248" t="s">
        <v>149</v>
      </c>
      <c r="D20" s="248" t="s">
        <v>125</v>
      </c>
      <c r="E20" s="248" t="s">
        <v>187</v>
      </c>
      <c r="F20" s="463" t="s">
        <v>145</v>
      </c>
      <c r="G20" s="49" t="s">
        <v>238</v>
      </c>
      <c r="H20" s="89">
        <v>82.45</v>
      </c>
    </row>
    <row r="21" spans="1:14" ht="15.75" thickBot="1" x14ac:dyDescent="0.3">
      <c r="A21" s="519"/>
      <c r="B21" s="711"/>
      <c r="C21" s="432" t="s">
        <v>189</v>
      </c>
      <c r="D21" s="432"/>
      <c r="E21" s="432"/>
      <c r="F21" s="290"/>
      <c r="G21" s="94"/>
      <c r="H21" s="327"/>
    </row>
    <row r="22" spans="1:14" ht="15.75" hidden="1" thickBot="1" x14ac:dyDescent="0.3">
      <c r="A22" s="519"/>
      <c r="B22" s="711"/>
      <c r="C22" s="250"/>
      <c r="D22" s="432"/>
      <c r="E22" s="432"/>
      <c r="F22" s="290"/>
      <c r="G22" s="94"/>
      <c r="H22" s="327"/>
    </row>
    <row r="23" spans="1:14" ht="15.75" hidden="1" thickBot="1" x14ac:dyDescent="0.3">
      <c r="A23" s="266"/>
      <c r="B23" s="712"/>
      <c r="C23" s="247"/>
      <c r="D23" s="225"/>
      <c r="E23" s="225"/>
      <c r="F23" s="292"/>
      <c r="G23" s="33"/>
      <c r="H23" s="95"/>
    </row>
    <row r="24" spans="1:14" ht="15.75" hidden="1" thickBot="1" x14ac:dyDescent="0.3">
      <c r="A24" s="519">
        <v>4</v>
      </c>
      <c r="B24" s="703" t="s">
        <v>109</v>
      </c>
      <c r="C24" s="246"/>
      <c r="D24" s="248"/>
      <c r="E24" s="248"/>
      <c r="F24" s="69"/>
      <c r="G24" s="39"/>
      <c r="H24" s="382"/>
    </row>
    <row r="25" spans="1:14" ht="15.75" hidden="1" thickBot="1" x14ac:dyDescent="0.3">
      <c r="A25" s="519"/>
      <c r="B25" s="703"/>
      <c r="C25" s="250"/>
      <c r="D25" s="432"/>
      <c r="E25" s="432"/>
      <c r="F25" s="69"/>
      <c r="G25" s="94"/>
      <c r="H25" s="382"/>
    </row>
    <row r="26" spans="1:14" ht="15.75" hidden="1" thickBot="1" x14ac:dyDescent="0.3">
      <c r="A26" s="266"/>
      <c r="B26" s="705"/>
      <c r="C26" s="225"/>
      <c r="D26" s="225"/>
      <c r="E26" s="225"/>
      <c r="F26" s="69"/>
      <c r="G26" s="94"/>
      <c r="H26" s="382"/>
    </row>
    <row r="27" spans="1:14" ht="15" hidden="1" customHeight="1" x14ac:dyDescent="0.25">
      <c r="A27" s="714">
        <v>4</v>
      </c>
      <c r="B27" s="711" t="s">
        <v>109</v>
      </c>
      <c r="C27" s="250"/>
      <c r="D27" s="686"/>
      <c r="E27" s="674"/>
      <c r="F27" s="303"/>
      <c r="G27" s="104"/>
      <c r="H27" s="305"/>
    </row>
    <row r="28" spans="1:14" ht="15.75" hidden="1" thickBot="1" x14ac:dyDescent="0.3">
      <c r="A28" s="709"/>
      <c r="B28" s="715"/>
      <c r="C28" s="247"/>
      <c r="D28" s="547"/>
      <c r="E28" s="716"/>
      <c r="F28" s="269"/>
      <c r="G28" s="39"/>
      <c r="H28" s="45"/>
    </row>
    <row r="29" spans="1:14" ht="15.75" hidden="1" thickBot="1" x14ac:dyDescent="0.3">
      <c r="A29" s="709"/>
      <c r="B29" s="259"/>
      <c r="C29" s="9"/>
      <c r="D29" s="547"/>
      <c r="E29" s="716"/>
      <c r="F29" s="269"/>
      <c r="G29" s="39"/>
      <c r="H29" s="45"/>
      <c r="N29" s="356"/>
    </row>
    <row r="30" spans="1:14" ht="15.75" hidden="1" thickBot="1" x14ac:dyDescent="0.3">
      <c r="A30" s="702"/>
      <c r="B30" s="258"/>
      <c r="C30" s="512"/>
      <c r="D30" s="568"/>
      <c r="E30" s="717"/>
      <c r="F30" s="218"/>
      <c r="G30" s="39"/>
      <c r="H30" s="328"/>
    </row>
    <row r="31" spans="1:14" ht="15.75" customHeight="1" thickBot="1" x14ac:dyDescent="0.3">
      <c r="A31" s="660" t="s">
        <v>64</v>
      </c>
      <c r="B31" s="718"/>
      <c r="C31" s="718"/>
      <c r="D31" s="718"/>
      <c r="E31" s="718"/>
      <c r="F31" s="718"/>
      <c r="G31" s="719"/>
      <c r="H31" s="273">
        <f>SUM(H12:H30)</f>
        <v>2195.91</v>
      </c>
    </row>
    <row r="32" spans="1:14" ht="15" customHeight="1" x14ac:dyDescent="0.25">
      <c r="A32" s="301">
        <v>1</v>
      </c>
      <c r="B32" s="263" t="s">
        <v>138</v>
      </c>
      <c r="C32" s="25" t="s">
        <v>150</v>
      </c>
      <c r="D32" s="501" t="s">
        <v>148</v>
      </c>
      <c r="E32" s="501" t="s">
        <v>231</v>
      </c>
      <c r="F32" s="523" t="s">
        <v>145</v>
      </c>
      <c r="G32" s="39" t="s">
        <v>239</v>
      </c>
      <c r="H32" s="382">
        <v>1003.08</v>
      </c>
    </row>
    <row r="33" spans="1:8" ht="15" customHeight="1" thickBot="1" x14ac:dyDescent="0.3">
      <c r="A33" s="342"/>
      <c r="B33" s="524" t="s">
        <v>139</v>
      </c>
      <c r="C33" s="37" t="s">
        <v>232</v>
      </c>
      <c r="D33" s="502"/>
      <c r="E33" s="502"/>
      <c r="F33" s="430"/>
      <c r="G33" s="429"/>
      <c r="H33" s="328"/>
    </row>
    <row r="34" spans="1:8" ht="15" hidden="1" customHeight="1" x14ac:dyDescent="0.25">
      <c r="A34" s="301">
        <v>2</v>
      </c>
      <c r="B34" s="263" t="s">
        <v>138</v>
      </c>
      <c r="C34" s="154"/>
      <c r="D34" s="501"/>
      <c r="E34" s="501"/>
      <c r="F34" s="334"/>
      <c r="G34" s="49"/>
      <c r="H34" s="47"/>
    </row>
    <row r="35" spans="1:8" ht="15" hidden="1" customHeight="1" x14ac:dyDescent="0.25">
      <c r="A35" s="342"/>
      <c r="B35" s="524" t="s">
        <v>139</v>
      </c>
      <c r="C35" s="96"/>
      <c r="D35" s="495"/>
      <c r="E35" s="495"/>
      <c r="F35" s="300"/>
      <c r="G35" s="65"/>
      <c r="H35" s="328"/>
    </row>
    <row r="36" spans="1:8" ht="15" hidden="1" customHeight="1" x14ac:dyDescent="0.25">
      <c r="A36" s="301">
        <v>3</v>
      </c>
      <c r="B36" s="263" t="s">
        <v>138</v>
      </c>
      <c r="C36" s="291"/>
      <c r="D36" s="9"/>
      <c r="E36" s="383"/>
      <c r="F36" s="386"/>
      <c r="G36" s="39"/>
      <c r="H36" s="509"/>
    </row>
    <row r="37" spans="1:8" ht="15" hidden="1" customHeight="1" x14ac:dyDescent="0.25">
      <c r="A37" s="234"/>
      <c r="B37" s="525" t="s">
        <v>139</v>
      </c>
      <c r="C37" s="384"/>
      <c r="D37" s="380"/>
      <c r="E37" s="385"/>
      <c r="F37" s="386"/>
      <c r="G37" s="39"/>
      <c r="H37" s="509"/>
    </row>
    <row r="38" spans="1:8" ht="15" hidden="1" customHeight="1" x14ac:dyDescent="0.25">
      <c r="A38" s="234"/>
      <c r="B38" s="525"/>
      <c r="C38" s="42"/>
      <c r="D38" s="432"/>
      <c r="E38" s="432"/>
      <c r="F38" s="386"/>
      <c r="G38" s="94"/>
      <c r="H38" s="382"/>
    </row>
    <row r="39" spans="1:8" ht="15" hidden="1" customHeight="1" x14ac:dyDescent="0.25">
      <c r="A39" s="342"/>
      <c r="B39" s="524"/>
      <c r="C39" s="343"/>
      <c r="D39" s="225"/>
      <c r="E39" s="247"/>
      <c r="F39" s="386"/>
      <c r="G39" s="39"/>
      <c r="H39" s="382"/>
    </row>
    <row r="40" spans="1:8" x14ac:dyDescent="0.25">
      <c r="A40" s="666" t="s">
        <v>140</v>
      </c>
      <c r="B40" s="604"/>
      <c r="C40" s="604"/>
      <c r="D40" s="604"/>
      <c r="E40" s="604"/>
      <c r="F40" s="604"/>
      <c r="G40" s="667"/>
      <c r="H40" s="107">
        <f>SUM(H32:H39)</f>
        <v>1003.08</v>
      </c>
    </row>
    <row r="41" spans="1:8" hidden="1" x14ac:dyDescent="0.25">
      <c r="A41" s="517">
        <v>1</v>
      </c>
      <c r="B41" s="526" t="s">
        <v>144</v>
      </c>
      <c r="C41" s="246"/>
      <c r="D41" s="248"/>
      <c r="E41" s="32"/>
      <c r="F41" s="154"/>
      <c r="G41" s="49"/>
      <c r="H41" s="47"/>
    </row>
    <row r="42" spans="1:8" hidden="1" x14ac:dyDescent="0.25">
      <c r="A42" s="283"/>
      <c r="B42" s="527" t="s">
        <v>143</v>
      </c>
      <c r="C42" s="250"/>
      <c r="D42" s="432"/>
      <c r="E42" s="14"/>
      <c r="F42" s="129"/>
      <c r="G42" s="39"/>
      <c r="H42" s="327"/>
    </row>
    <row r="43" spans="1:8" hidden="1" x14ac:dyDescent="0.25">
      <c r="A43" s="283"/>
      <c r="B43" s="527"/>
      <c r="C43" s="250"/>
      <c r="D43" s="497"/>
      <c r="E43" s="14"/>
      <c r="F43" s="129"/>
      <c r="G43" s="39"/>
      <c r="H43" s="327"/>
    </row>
    <row r="44" spans="1:8" ht="15.75" hidden="1" thickBot="1" x14ac:dyDescent="0.3">
      <c r="A44" s="522"/>
      <c r="B44" s="528"/>
      <c r="C44" s="225"/>
      <c r="D44" s="503"/>
      <c r="E44" s="15"/>
      <c r="F44" s="96"/>
      <c r="G44" s="33"/>
      <c r="H44" s="328"/>
    </row>
    <row r="45" spans="1:8" ht="15.75" thickBot="1" x14ac:dyDescent="0.3">
      <c r="A45" s="309"/>
      <c r="B45" s="213"/>
      <c r="C45" s="213" t="s">
        <v>137</v>
      </c>
      <c r="D45" s="213"/>
      <c r="E45" s="443"/>
      <c r="F45" s="506"/>
      <c r="G45" s="507"/>
      <c r="H45" s="63">
        <f>H41+H42+H43+H44</f>
        <v>0</v>
      </c>
    </row>
    <row r="46" spans="1:8" x14ac:dyDescent="0.25">
      <c r="A46" s="514">
        <v>1</v>
      </c>
      <c r="B46" s="529" t="s">
        <v>126</v>
      </c>
      <c r="C46" s="262" t="s">
        <v>150</v>
      </c>
      <c r="D46" s="248" t="s">
        <v>119</v>
      </c>
      <c r="E46" s="248" t="s">
        <v>151</v>
      </c>
      <c r="F46" s="272" t="s">
        <v>145</v>
      </c>
      <c r="G46" s="94" t="s">
        <v>240</v>
      </c>
      <c r="H46" s="382">
        <v>607.29</v>
      </c>
    </row>
    <row r="47" spans="1:8" x14ac:dyDescent="0.25">
      <c r="A47" s="338"/>
      <c r="B47" s="530"/>
      <c r="C47" s="354" t="s">
        <v>241</v>
      </c>
      <c r="D47" s="432"/>
      <c r="E47" s="432"/>
      <c r="F47" s="272" t="s">
        <v>145</v>
      </c>
      <c r="G47" s="94" t="s">
        <v>242</v>
      </c>
      <c r="H47" s="382">
        <v>486.65</v>
      </c>
    </row>
    <row r="48" spans="1:8" x14ac:dyDescent="0.25">
      <c r="A48" s="338"/>
      <c r="B48" s="530"/>
      <c r="C48" s="432"/>
      <c r="D48" s="432"/>
      <c r="E48" s="432"/>
      <c r="F48" s="272" t="s">
        <v>145</v>
      </c>
      <c r="G48" s="94" t="s">
        <v>243</v>
      </c>
      <c r="H48" s="382">
        <v>218.79</v>
      </c>
    </row>
    <row r="49" spans="1:8" ht="15.75" thickBot="1" x14ac:dyDescent="0.3">
      <c r="A49" s="338"/>
      <c r="B49" s="530"/>
      <c r="C49" s="508"/>
      <c r="D49" s="497"/>
      <c r="E49" s="357"/>
      <c r="F49" s="272" t="s">
        <v>145</v>
      </c>
      <c r="G49" s="94" t="s">
        <v>244</v>
      </c>
      <c r="H49" s="382">
        <v>608.24</v>
      </c>
    </row>
    <row r="50" spans="1:8" ht="15.75" hidden="1" thickBot="1" x14ac:dyDescent="0.3">
      <c r="A50" s="521"/>
      <c r="B50" s="531"/>
      <c r="C50" s="503"/>
      <c r="D50" s="498"/>
      <c r="E50" s="477"/>
      <c r="F50" s="129"/>
      <c r="G50" s="39"/>
      <c r="H50" s="496"/>
    </row>
    <row r="51" spans="1:8" ht="15.75" hidden="1" thickBot="1" x14ac:dyDescent="0.3">
      <c r="A51" s="338">
        <v>2</v>
      </c>
      <c r="B51" s="530"/>
      <c r="C51" s="248"/>
      <c r="D51" s="248"/>
      <c r="E51" s="332"/>
      <c r="F51" s="291"/>
      <c r="G51" s="49"/>
      <c r="H51" s="340"/>
    </row>
    <row r="52" spans="1:8" ht="15.75" hidden="1" thickBot="1" x14ac:dyDescent="0.3">
      <c r="A52" s="515"/>
      <c r="B52" s="531"/>
      <c r="C52" s="250"/>
      <c r="D52" s="432"/>
      <c r="E52" s="333"/>
      <c r="F52" s="290"/>
      <c r="G52" s="39"/>
      <c r="H52" s="306"/>
    </row>
    <row r="53" spans="1:8" ht="15.75" hidden="1" thickBot="1" x14ac:dyDescent="0.3">
      <c r="A53" s="701">
        <v>2</v>
      </c>
      <c r="B53" s="720"/>
      <c r="C53" s="505"/>
      <c r="D53" s="533"/>
      <c r="E53" s="257"/>
      <c r="F53" s="539"/>
      <c r="G53" s="722"/>
      <c r="H53" s="713"/>
    </row>
    <row r="54" spans="1:8" ht="15.75" hidden="1" thickBot="1" x14ac:dyDescent="0.3">
      <c r="A54" s="702"/>
      <c r="B54" s="721"/>
      <c r="C54" s="503"/>
      <c r="D54" s="535"/>
      <c r="E54" s="265"/>
      <c r="F54" s="535"/>
      <c r="G54" s="535"/>
      <c r="H54" s="535"/>
    </row>
    <row r="55" spans="1:8" ht="15.75" hidden="1" thickBot="1" x14ac:dyDescent="0.3">
      <c r="A55" s="723">
        <v>3</v>
      </c>
      <c r="B55" s="725"/>
      <c r="C55" s="726"/>
      <c r="D55" s="726"/>
      <c r="E55" s="726"/>
      <c r="F55" s="504"/>
      <c r="G55" s="504"/>
      <c r="H55" s="107"/>
    </row>
    <row r="56" spans="1:8" ht="15.75" hidden="1" thickBot="1" x14ac:dyDescent="0.3">
      <c r="A56" s="724"/>
      <c r="B56" s="721"/>
      <c r="C56" s="727"/>
      <c r="D56" s="727"/>
      <c r="E56" s="727"/>
      <c r="F56" s="504"/>
      <c r="G56" s="504"/>
      <c r="H56" s="63"/>
    </row>
    <row r="57" spans="1:8" ht="15.75" hidden="1" thickBot="1" x14ac:dyDescent="0.3">
      <c r="A57" s="276">
        <v>3</v>
      </c>
      <c r="B57" s="526"/>
      <c r="C57" s="505"/>
      <c r="D57" s="248"/>
      <c r="E57" s="257"/>
      <c r="F57" s="539"/>
      <c r="G57" s="728"/>
      <c r="H57" s="730"/>
    </row>
    <row r="58" spans="1:8" ht="15.75" hidden="1" thickBot="1" x14ac:dyDescent="0.3">
      <c r="A58" s="281"/>
      <c r="B58" s="503"/>
      <c r="C58" s="503"/>
      <c r="D58" s="225"/>
      <c r="E58" s="275"/>
      <c r="F58" s="535"/>
      <c r="G58" s="729"/>
      <c r="H58" s="556"/>
    </row>
    <row r="59" spans="1:8" ht="15.75" thickBot="1" x14ac:dyDescent="0.3">
      <c r="A59" s="601" t="s">
        <v>21</v>
      </c>
      <c r="B59" s="602"/>
      <c r="C59" s="602"/>
      <c r="D59" s="602"/>
      <c r="E59" s="602"/>
      <c r="F59" s="602"/>
      <c r="G59" s="603"/>
      <c r="H59" s="107">
        <f>H57+H46+H50+H52+H53+H51+H47+H49+H48</f>
        <v>1920.97</v>
      </c>
    </row>
    <row r="60" spans="1:8" ht="15.75" hidden="1" thickBot="1" x14ac:dyDescent="0.3">
      <c r="A60" s="517">
        <v>1</v>
      </c>
      <c r="B60" s="526" t="s">
        <v>115</v>
      </c>
      <c r="C60" s="246"/>
      <c r="D60" s="248"/>
      <c r="E60" s="248"/>
      <c r="F60" s="248"/>
      <c r="G60" s="436"/>
      <c r="H60" s="516"/>
    </row>
    <row r="61" spans="1:8" ht="15.75" hidden="1" thickBot="1" x14ac:dyDescent="0.3">
      <c r="A61" s="522"/>
      <c r="B61" s="528"/>
      <c r="C61" s="247"/>
      <c r="D61" s="225"/>
      <c r="E61" s="225"/>
      <c r="F61" s="225"/>
      <c r="G61" s="437"/>
      <c r="H61" s="434"/>
    </row>
    <row r="62" spans="1:8" ht="15.75" hidden="1" thickBot="1" x14ac:dyDescent="0.3">
      <c r="A62" s="283"/>
      <c r="B62" s="527"/>
      <c r="C62" s="250"/>
      <c r="D62" s="432"/>
      <c r="E62" s="432"/>
      <c r="F62" s="432"/>
      <c r="G62" s="435"/>
      <c r="H62" s="434"/>
    </row>
    <row r="63" spans="1:8" ht="15.75" hidden="1" thickBot="1" x14ac:dyDescent="0.3">
      <c r="A63" s="522"/>
      <c r="B63" s="528"/>
      <c r="C63" s="250"/>
      <c r="D63" s="225"/>
      <c r="E63" s="225"/>
      <c r="F63" s="225"/>
      <c r="G63" s="431"/>
      <c r="H63" s="498"/>
    </row>
    <row r="64" spans="1:8" ht="15.75" hidden="1" thickBot="1" x14ac:dyDescent="0.3">
      <c r="A64" s="309">
        <v>2</v>
      </c>
      <c r="B64" s="526" t="s">
        <v>102</v>
      </c>
      <c r="C64" s="304"/>
      <c r="D64" s="526"/>
      <c r="E64" s="526"/>
      <c r="F64" s="246"/>
      <c r="G64" s="526"/>
      <c r="H64" s="532"/>
    </row>
    <row r="65" spans="1:8" ht="15.75" hidden="1" thickBot="1" x14ac:dyDescent="0.3">
      <c r="A65" s="308"/>
      <c r="B65" s="528"/>
      <c r="C65" s="310"/>
      <c r="D65" s="522"/>
      <c r="E65" s="522"/>
      <c r="F65" s="522"/>
      <c r="G65" s="522"/>
      <c r="H65" s="107"/>
    </row>
    <row r="66" spans="1:8" ht="15.75" thickBot="1" x14ac:dyDescent="0.3">
      <c r="A66" s="506"/>
      <c r="B66" s="731" t="s">
        <v>20</v>
      </c>
      <c r="C66" s="602"/>
      <c r="D66" s="731"/>
      <c r="E66" s="731"/>
      <c r="F66" s="731"/>
      <c r="G66" s="731"/>
      <c r="H66" s="107">
        <f>H64+H60+H61</f>
        <v>0</v>
      </c>
    </row>
    <row r="67" spans="1:8" ht="16.5" thickBot="1" x14ac:dyDescent="0.3">
      <c r="A67" s="17"/>
      <c r="B67" s="18"/>
      <c r="C67" s="18"/>
      <c r="D67" s="602" t="s">
        <v>129</v>
      </c>
      <c r="E67" s="602"/>
      <c r="F67" s="18"/>
      <c r="G67" s="18"/>
      <c r="H67" s="261">
        <f>H31+H59+H11+H40+H45+H66</f>
        <v>6841.78</v>
      </c>
    </row>
    <row r="69" spans="1:8" x14ac:dyDescent="0.25">
      <c r="H69" s="84"/>
    </row>
    <row r="70" spans="1:8" x14ac:dyDescent="0.25">
      <c r="H70" s="84"/>
    </row>
    <row r="78" spans="1:8" x14ac:dyDescent="0.25">
      <c r="F78" s="223"/>
    </row>
  </sheetData>
  <mergeCells count="29">
    <mergeCell ref="G57:G58"/>
    <mergeCell ref="H57:H58"/>
    <mergeCell ref="A59:G59"/>
    <mergeCell ref="B66:G66"/>
    <mergeCell ref="D67:E67"/>
    <mergeCell ref="F57:F58"/>
    <mergeCell ref="A55:A56"/>
    <mergeCell ref="B55:B56"/>
    <mergeCell ref="C55:C56"/>
    <mergeCell ref="D55:D56"/>
    <mergeCell ref="E55:E56"/>
    <mergeCell ref="H53:H54"/>
    <mergeCell ref="A27:A30"/>
    <mergeCell ref="B27:B28"/>
    <mergeCell ref="D27:D30"/>
    <mergeCell ref="E27:E30"/>
    <mergeCell ref="A31:G31"/>
    <mergeCell ref="A40:G40"/>
    <mergeCell ref="A53:A54"/>
    <mergeCell ref="B53:B54"/>
    <mergeCell ref="D53:D54"/>
    <mergeCell ref="F53:F54"/>
    <mergeCell ref="G53:G54"/>
    <mergeCell ref="B24:B26"/>
    <mergeCell ref="A11:G11"/>
    <mergeCell ref="B12:B15"/>
    <mergeCell ref="A16:A19"/>
    <mergeCell ref="B16:B19"/>
    <mergeCell ref="B20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UNICE </vt:lpstr>
      <vt:lpstr>pens 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cmd00</cp:lastModifiedBy>
  <cp:lastPrinted>2021-08-12T11:25:18Z</cp:lastPrinted>
  <dcterms:created xsi:type="dcterms:W3CDTF">2018-07-04T12:33:56Z</dcterms:created>
  <dcterms:modified xsi:type="dcterms:W3CDTF">2021-08-17T09:05:12Z</dcterms:modified>
</cp:coreProperties>
</file>